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dusbpos-my.sharepoint.com/personal/jeri_f_braunagel_ndus_edu/Documents/CAEP/"/>
    </mc:Choice>
  </mc:AlternateContent>
  <xr:revisionPtr revIDLastSave="0" documentId="8_{303535BC-2CE0-4418-8006-A6FAD2CDEAEF}" xr6:coauthVersionLast="47" xr6:coauthVersionMax="47" xr10:uidLastSave="{00000000-0000-0000-0000-000000000000}"/>
  <bookViews>
    <workbookView xWindow="-120" yWindow="-120" windowWidth="29040" windowHeight="15720" firstSheet="2" activeTab="13" xr2:uid="{00000000-000D-0000-FFFF-FFFF00000000}"/>
  </bookViews>
  <sheets>
    <sheet name="Sp 18" sheetId="1" r:id="rId1"/>
    <sheet name=" Sp 18 B" sheetId="2" r:id="rId2"/>
    <sheet name="Sp 18 C" sheetId="3" r:id="rId3"/>
    <sheet name="Fall 19" sheetId="4" r:id="rId4"/>
    <sheet name="Fall 19 B" sheetId="5" r:id="rId5"/>
    <sheet name="Spring 20" sheetId="7" r:id="rId6"/>
    <sheet name="Fall 20" sheetId="8" r:id="rId7"/>
    <sheet name="Spring 21 (2)" sheetId="11" r:id="rId8"/>
    <sheet name="Fall 21" sheetId="10" r:id="rId9"/>
    <sheet name="Spring 22" sheetId="15" r:id="rId10"/>
    <sheet name="Fall 22" sheetId="13" r:id="rId11"/>
    <sheet name="Spring 23" sheetId="17" r:id="rId12"/>
    <sheet name="Fall 23" sheetId="19" r:id="rId13"/>
    <sheet name="Spring 24" sheetId="21" r:id="rId14"/>
  </sheets>
  <externalReferences>
    <externalReference r:id="rId15"/>
  </externalReferences>
  <definedNames>
    <definedName name="Weights" localSheetId="9">'[1] Sp 18 B'!$F$2:$AE$2</definedName>
    <definedName name="Weights">' Sp 18 B'!$F$2:$AE$2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21" l="1"/>
  <c r="O24" i="21"/>
  <c r="N24" i="21"/>
  <c r="L24" i="21"/>
  <c r="O23" i="21"/>
  <c r="N23" i="21"/>
  <c r="L23" i="21"/>
  <c r="O22" i="21"/>
  <c r="N22" i="21"/>
  <c r="L22" i="21"/>
  <c r="O21" i="21"/>
  <c r="N21" i="21"/>
  <c r="L21" i="21"/>
  <c r="O20" i="21"/>
  <c r="N20" i="21"/>
  <c r="L20" i="21"/>
  <c r="V20" i="21" s="1"/>
  <c r="O19" i="21"/>
  <c r="N19" i="21"/>
  <c r="L19" i="21"/>
  <c r="O18" i="21"/>
  <c r="N18" i="21"/>
  <c r="L18" i="21"/>
  <c r="O17" i="21"/>
  <c r="N17" i="21"/>
  <c r="L17" i="21"/>
  <c r="O16" i="21"/>
  <c r="N16" i="21"/>
  <c r="L16" i="21"/>
  <c r="O15" i="21"/>
  <c r="N15" i="21"/>
  <c r="L15" i="21"/>
  <c r="W15" i="21" s="1" a="1"/>
  <c r="W15" i="21" s="1"/>
  <c r="O14" i="21"/>
  <c r="N14" i="21"/>
  <c r="L14" i="21"/>
  <c r="O13" i="21"/>
  <c r="N13" i="21"/>
  <c r="L13" i="21"/>
  <c r="O12" i="21"/>
  <c r="N12" i="21"/>
  <c r="L12" i="21"/>
  <c r="V12" i="21" s="1"/>
  <c r="O11" i="21"/>
  <c r="N11" i="21"/>
  <c r="L11" i="21"/>
  <c r="O10" i="21"/>
  <c r="N10" i="21"/>
  <c r="L10" i="21"/>
  <c r="O9" i="21"/>
  <c r="N9" i="21"/>
  <c r="L9" i="21"/>
  <c r="O8" i="21"/>
  <c r="N8" i="21"/>
  <c r="L8" i="21"/>
  <c r="O7" i="21"/>
  <c r="N7" i="21"/>
  <c r="L7" i="21"/>
  <c r="W7" i="21" s="1"/>
  <c r="Z7" i="21" s="1"/>
  <c r="O6" i="21"/>
  <c r="N6" i="21"/>
  <c r="L6" i="21"/>
  <c r="O5" i="21"/>
  <c r="N5" i="21"/>
  <c r="L5" i="21"/>
  <c r="O4" i="21"/>
  <c r="N4" i="21"/>
  <c r="L4" i="21"/>
  <c r="V4" i="21" s="1"/>
  <c r="O3" i="21"/>
  <c r="N3" i="21"/>
  <c r="L3" i="21"/>
  <c r="V2" i="21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21" i="19"/>
  <c r="L18" i="19"/>
  <c r="L19" i="19"/>
  <c r="L20" i="19"/>
  <c r="L22" i="19"/>
  <c r="L23" i="19"/>
  <c r="L24" i="19"/>
  <c r="L25" i="19"/>
  <c r="L3" i="19"/>
  <c r="O25" i="19"/>
  <c r="N25" i="19"/>
  <c r="O24" i="19"/>
  <c r="N24" i="19"/>
  <c r="O23" i="19"/>
  <c r="N23" i="19"/>
  <c r="O22" i="19"/>
  <c r="N22" i="19"/>
  <c r="O20" i="19"/>
  <c r="N20" i="19"/>
  <c r="O19" i="19"/>
  <c r="N19" i="19"/>
  <c r="W19" i="19" s="1"/>
  <c r="O18" i="19"/>
  <c r="N18" i="19"/>
  <c r="O21" i="19"/>
  <c r="N21" i="19"/>
  <c r="O17" i="19"/>
  <c r="N17" i="19"/>
  <c r="O16" i="19"/>
  <c r="N16" i="19"/>
  <c r="O15" i="19"/>
  <c r="N15" i="19"/>
  <c r="V15" i="19" s="1"/>
  <c r="O14" i="19"/>
  <c r="N14" i="19"/>
  <c r="O13" i="19"/>
  <c r="N13" i="19"/>
  <c r="O12" i="19"/>
  <c r="N12" i="19"/>
  <c r="O11" i="19"/>
  <c r="N11" i="19"/>
  <c r="O10" i="19"/>
  <c r="N10" i="19"/>
  <c r="O9" i="19"/>
  <c r="N9" i="19"/>
  <c r="O8" i="19"/>
  <c r="N8" i="19"/>
  <c r="W8" i="19" s="1"/>
  <c r="O7" i="19"/>
  <c r="N7" i="19"/>
  <c r="O6" i="19"/>
  <c r="N6" i="19"/>
  <c r="O5" i="19"/>
  <c r="N5" i="19"/>
  <c r="O4" i="19"/>
  <c r="N4" i="19"/>
  <c r="O3" i="19"/>
  <c r="N3" i="19"/>
  <c r="V2" i="19"/>
  <c r="O17" i="17"/>
  <c r="N17" i="17"/>
  <c r="L17" i="17"/>
  <c r="O16" i="17"/>
  <c r="N16" i="17"/>
  <c r="L16" i="17"/>
  <c r="O15" i="17"/>
  <c r="N15" i="17"/>
  <c r="L15" i="17"/>
  <c r="O14" i="17"/>
  <c r="N14" i="17"/>
  <c r="L14" i="17"/>
  <c r="O13" i="17"/>
  <c r="N13" i="17"/>
  <c r="L13" i="17"/>
  <c r="O12" i="17"/>
  <c r="N12" i="17"/>
  <c r="L12" i="17"/>
  <c r="O11" i="17"/>
  <c r="N11" i="17"/>
  <c r="L11" i="17"/>
  <c r="O10" i="17"/>
  <c r="N10" i="17"/>
  <c r="L10" i="17"/>
  <c r="O9" i="17"/>
  <c r="N9" i="17"/>
  <c r="L9" i="17"/>
  <c r="O8" i="17"/>
  <c r="N8" i="17"/>
  <c r="L8" i="17"/>
  <c r="O7" i="17"/>
  <c r="N7" i="17"/>
  <c r="L7" i="17"/>
  <c r="O6" i="17"/>
  <c r="N6" i="17"/>
  <c r="L6" i="17"/>
  <c r="O5" i="17"/>
  <c r="N5" i="17"/>
  <c r="L5" i="17"/>
  <c r="O4" i="17"/>
  <c r="N4" i="17"/>
  <c r="L4" i="17"/>
  <c r="O3" i="17"/>
  <c r="N3" i="17"/>
  <c r="L3" i="17"/>
  <c r="V2" i="17"/>
  <c r="Y2" i="15"/>
  <c r="L3" i="15"/>
  <c r="N3" i="15"/>
  <c r="O3" i="15"/>
  <c r="U3" i="15"/>
  <c r="L4" i="15"/>
  <c r="N4" i="15"/>
  <c r="O4" i="15"/>
  <c r="U4" i="15"/>
  <c r="L5" i="15"/>
  <c r="N5" i="15"/>
  <c r="O5" i="15"/>
  <c r="U5" i="15"/>
  <c r="L6" i="15"/>
  <c r="N6" i="15"/>
  <c r="O6" i="15"/>
  <c r="U6" i="15"/>
  <c r="L7" i="15"/>
  <c r="N7" i="15"/>
  <c r="O7" i="15"/>
  <c r="U7" i="15"/>
  <c r="L8" i="15"/>
  <c r="N8" i="15"/>
  <c r="O8" i="15"/>
  <c r="U8" i="15"/>
  <c r="L9" i="15"/>
  <c r="N9" i="15"/>
  <c r="O9" i="15"/>
  <c r="U9" i="15"/>
  <c r="L10" i="15"/>
  <c r="N10" i="15"/>
  <c r="O10" i="15"/>
  <c r="U10" i="15"/>
  <c r="L11" i="15"/>
  <c r="N11" i="15"/>
  <c r="O11" i="15"/>
  <c r="U11" i="15"/>
  <c r="L12" i="15"/>
  <c r="N12" i="15"/>
  <c r="O12" i="15"/>
  <c r="U12" i="15"/>
  <c r="L13" i="15"/>
  <c r="N13" i="15"/>
  <c r="O13" i="15"/>
  <c r="U13" i="15"/>
  <c r="L14" i="15"/>
  <c r="N14" i="15"/>
  <c r="O14" i="15"/>
  <c r="U14" i="15"/>
  <c r="L15" i="15"/>
  <c r="N15" i="15"/>
  <c r="O15" i="15"/>
  <c r="U15" i="15"/>
  <c r="L16" i="15"/>
  <c r="N16" i="15"/>
  <c r="O16" i="15"/>
  <c r="U16" i="15"/>
  <c r="L17" i="15"/>
  <c r="N17" i="15"/>
  <c r="O17" i="15"/>
  <c r="U17" i="15"/>
  <c r="L18" i="15"/>
  <c r="N18" i="15"/>
  <c r="O18" i="15"/>
  <c r="U18" i="15"/>
  <c r="L19" i="15"/>
  <c r="N19" i="15"/>
  <c r="O19" i="15"/>
  <c r="U19" i="15"/>
  <c r="L20" i="15"/>
  <c r="N20" i="15"/>
  <c r="O20" i="15"/>
  <c r="U20" i="15"/>
  <c r="L21" i="15"/>
  <c r="N21" i="15"/>
  <c r="O21" i="15"/>
  <c r="U21" i="15"/>
  <c r="L22" i="15"/>
  <c r="N22" i="15"/>
  <c r="O22" i="15"/>
  <c r="U22" i="15"/>
  <c r="L23" i="15"/>
  <c r="N23" i="15"/>
  <c r="O23" i="15"/>
  <c r="U23" i="15"/>
  <c r="L24" i="15"/>
  <c r="N24" i="15"/>
  <c r="O24" i="15"/>
  <c r="U24" i="15"/>
  <c r="L25" i="15"/>
  <c r="N25" i="15"/>
  <c r="O25" i="15"/>
  <c r="U25" i="15"/>
  <c r="L26" i="15"/>
  <c r="N26" i="15"/>
  <c r="O26" i="15"/>
  <c r="U26" i="15"/>
  <c r="L27" i="15"/>
  <c r="N27" i="15"/>
  <c r="O27" i="15"/>
  <c r="U27" i="15"/>
  <c r="Y16" i="15" l="1"/>
  <c r="Z21" i="15"/>
  <c r="AB21" i="15" s="1"/>
  <c r="Y3" i="15"/>
  <c r="Y19" i="15"/>
  <c r="Z11" i="15"/>
  <c r="Z13" i="15"/>
  <c r="Z8" i="15"/>
  <c r="Y6" i="15"/>
  <c r="Y24" i="15"/>
  <c r="Z22" i="15"/>
  <c r="Y11" i="15"/>
  <c r="Y5" i="15"/>
  <c r="Z5" i="15"/>
  <c r="Y21" i="15"/>
  <c r="Z16" i="15"/>
  <c r="Y14" i="15"/>
  <c r="Y8" i="15"/>
  <c r="Y4" i="15"/>
  <c r="Y27" i="15"/>
  <c r="Z3" i="15"/>
  <c r="Z24" i="15"/>
  <c r="Y13" i="15"/>
  <c r="Z25" i="15"/>
  <c r="Z19" i="15"/>
  <c r="Z27" i="15"/>
  <c r="Y22" i="15"/>
  <c r="Z6" i="15"/>
  <c r="Z14" i="15"/>
  <c r="Z9" i="15"/>
  <c r="V8" i="19"/>
  <c r="V3" i="19"/>
  <c r="W6" i="19"/>
  <c r="Y6" i="19" s="1"/>
  <c r="W11" i="21"/>
  <c r="Z11" i="21" s="1"/>
  <c r="W14" i="21" a="1"/>
  <c r="W14" i="21" s="1"/>
  <c r="W19" i="21"/>
  <c r="Z19" i="21" s="1"/>
  <c r="W3" i="21"/>
  <c r="Z3" i="21" s="1"/>
  <c r="W10" i="21"/>
  <c r="W18" i="21"/>
  <c r="V8" i="21"/>
  <c r="V16" i="21"/>
  <c r="Z15" i="21"/>
  <c r="V23" i="21"/>
  <c r="V5" i="21"/>
  <c r="V13" i="21"/>
  <c r="V21" i="21"/>
  <c r="W24" i="21"/>
  <c r="W6" i="21"/>
  <c r="W22" i="21"/>
  <c r="V9" i="21"/>
  <c r="V17" i="21"/>
  <c r="W23" i="21"/>
  <c r="Z23" i="21" s="1"/>
  <c r="W8" i="21"/>
  <c r="W20" i="21"/>
  <c r="V19" i="21"/>
  <c r="V7" i="21"/>
  <c r="W4" i="21"/>
  <c r="W12" i="21"/>
  <c r="V15" i="21"/>
  <c r="V11" i="21"/>
  <c r="W16" i="21"/>
  <c r="W5" i="21"/>
  <c r="W9" i="21"/>
  <c r="W13" i="21"/>
  <c r="W17" i="21"/>
  <c r="W21" i="21"/>
  <c r="V6" i="21"/>
  <c r="V10" i="21"/>
  <c r="V14" i="21"/>
  <c r="V18" i="21"/>
  <c r="V22" i="21"/>
  <c r="V24" i="21"/>
  <c r="W14" i="19"/>
  <c r="W13" i="19"/>
  <c r="W9" i="19"/>
  <c r="Y9" i="19" s="1"/>
  <c r="V4" i="19"/>
  <c r="V12" i="19"/>
  <c r="W7" i="19"/>
  <c r="V10" i="19"/>
  <c r="W22" i="19"/>
  <c r="V11" i="19"/>
  <c r="V9" i="19"/>
  <c r="W17" i="19"/>
  <c r="W25" i="19"/>
  <c r="W23" i="19"/>
  <c r="V18" i="19"/>
  <c r="V21" i="19"/>
  <c r="W24" i="19"/>
  <c r="W20" i="19"/>
  <c r="V24" i="19"/>
  <c r="V16" i="19"/>
  <c r="V22" i="19"/>
  <c r="W4" i="19"/>
  <c r="V6" i="19"/>
  <c r="W11" i="19"/>
  <c r="V20" i="19"/>
  <c r="V25" i="19"/>
  <c r="W18" i="19"/>
  <c r="W12" i="19"/>
  <c r="V14" i="19"/>
  <c r="W5" i="19"/>
  <c r="Y5" i="19" s="1"/>
  <c r="V17" i="19"/>
  <c r="W10" i="19"/>
  <c r="W3" i="19"/>
  <c r="W21" i="19"/>
  <c r="Y19" i="19"/>
  <c r="Y13" i="19"/>
  <c r="V5" i="19"/>
  <c r="V13" i="19"/>
  <c r="Y8" i="19"/>
  <c r="W16" i="19"/>
  <c r="V19" i="19"/>
  <c r="V23" i="19"/>
  <c r="V7" i="19"/>
  <c r="W15" i="19"/>
  <c r="W4" i="17"/>
  <c r="W12" i="17"/>
  <c r="W14" i="17"/>
  <c r="W16" i="17"/>
  <c r="V10" i="17"/>
  <c r="W8" i="17"/>
  <c r="V3" i="17"/>
  <c r="W6" i="17"/>
  <c r="V5" i="17"/>
  <c r="V7" i="17"/>
  <c r="V9" i="17"/>
  <c r="V11" i="17"/>
  <c r="W17" i="17"/>
  <c r="W3" i="17"/>
  <c r="V12" i="17"/>
  <c r="W5" i="17"/>
  <c r="V14" i="17"/>
  <c r="W7" i="17"/>
  <c r="W10" i="17"/>
  <c r="V16" i="17"/>
  <c r="W9" i="17"/>
  <c r="Z9" i="17" s="1"/>
  <c r="V4" i="17"/>
  <c r="W11" i="17"/>
  <c r="Z11" i="17" s="1"/>
  <c r="V13" i="17"/>
  <c r="V6" i="17"/>
  <c r="W13" i="17"/>
  <c r="V15" i="17"/>
  <c r="V8" i="17"/>
  <c r="W15" i="17"/>
  <c r="V17" i="17"/>
  <c r="Y18" i="15"/>
  <c r="Z18" i="15"/>
  <c r="Y12" i="15"/>
  <c r="Y23" i="15"/>
  <c r="Z17" i="15"/>
  <c r="Y20" i="15"/>
  <c r="Y10" i="15"/>
  <c r="Z10" i="15"/>
  <c r="Y7" i="15"/>
  <c r="Y15" i="15"/>
  <c r="Y26" i="15"/>
  <c r="Z26" i="15"/>
  <c r="Y25" i="15"/>
  <c r="Y17" i="15"/>
  <c r="Y9" i="15"/>
  <c r="Z23" i="15"/>
  <c r="Z15" i="15"/>
  <c r="Z7" i="15"/>
  <c r="Z20" i="15"/>
  <c r="Z12" i="15"/>
  <c r="Z4" i="15"/>
  <c r="AB6" i="15" l="1"/>
  <c r="AB12" i="15"/>
  <c r="AB20" i="15"/>
  <c r="AB7" i="15"/>
  <c r="AB15" i="15"/>
  <c r="AB8" i="15"/>
  <c r="AB22" i="15"/>
  <c r="AB26" i="15"/>
  <c r="AB18" i="15"/>
  <c r="AB27" i="15"/>
  <c r="AB23" i="15"/>
  <c r="AB10" i="15"/>
  <c r="AB19" i="15"/>
  <c r="AB25" i="15"/>
  <c r="AB16" i="15"/>
  <c r="AB13" i="15"/>
  <c r="AB4" i="15"/>
  <c r="AB17" i="15"/>
  <c r="AB9" i="15"/>
  <c r="AB24" i="15"/>
  <c r="AB5" i="15"/>
  <c r="AB14" i="15"/>
  <c r="AB3" i="15"/>
  <c r="AB11" i="15"/>
  <c r="Z18" i="21"/>
  <c r="Z22" i="21"/>
  <c r="Z10" i="21"/>
  <c r="Z24" i="21"/>
  <c r="Z14" i="21"/>
  <c r="Z6" i="21"/>
  <c r="Z20" i="21"/>
  <c r="Z8" i="21"/>
  <c r="Z4" i="21"/>
  <c r="Z12" i="21"/>
  <c r="Z16" i="21"/>
  <c r="Y14" i="19"/>
  <c r="Z9" i="21"/>
  <c r="Z13" i="21"/>
  <c r="Y10" i="19"/>
  <c r="Y22" i="19"/>
  <c r="Z21" i="21"/>
  <c r="Z5" i="21"/>
  <c r="Y11" i="19"/>
  <c r="Y7" i="19"/>
  <c r="Z17" i="21"/>
  <c r="Y4" i="19"/>
  <c r="Y12" i="19"/>
  <c r="Y3" i="19"/>
  <c r="Y24" i="19"/>
  <c r="Y25" i="19"/>
  <c r="Y17" i="19"/>
  <c r="Y23" i="19"/>
  <c r="Y20" i="19"/>
  <c r="Y18" i="19"/>
  <c r="Y21" i="19"/>
  <c r="Y15" i="19"/>
  <c r="Y16" i="19"/>
  <c r="Z4" i="17"/>
  <c r="Z12" i="17"/>
  <c r="Z8" i="17"/>
  <c r="Z17" i="17"/>
  <c r="Z16" i="17"/>
  <c r="Z14" i="17"/>
  <c r="Z15" i="17"/>
  <c r="Z6" i="17"/>
  <c r="Z5" i="17"/>
  <c r="Z3" i="17"/>
  <c r="Z13" i="17"/>
  <c r="Z10" i="17"/>
  <c r="Z7" i="17"/>
  <c r="L3" i="13" l="1"/>
  <c r="N3" i="13"/>
  <c r="O3" i="13"/>
  <c r="U3" i="13"/>
  <c r="U10" i="13"/>
  <c r="Y3" i="13" l="1"/>
  <c r="Z3" i="13"/>
  <c r="U20" i="13"/>
  <c r="O20" i="13"/>
  <c r="N20" i="13"/>
  <c r="L20" i="13"/>
  <c r="U19" i="13"/>
  <c r="O19" i="13"/>
  <c r="N19" i="13"/>
  <c r="L19" i="13"/>
  <c r="U18" i="13"/>
  <c r="O18" i="13"/>
  <c r="N18" i="13"/>
  <c r="L18" i="13"/>
  <c r="U17" i="13"/>
  <c r="O17" i="13"/>
  <c r="N17" i="13"/>
  <c r="L17" i="13"/>
  <c r="U16" i="13"/>
  <c r="O16" i="13"/>
  <c r="N16" i="13"/>
  <c r="L16" i="13"/>
  <c r="U15" i="13"/>
  <c r="O15" i="13"/>
  <c r="N15" i="13"/>
  <c r="L15" i="13"/>
  <c r="U14" i="13"/>
  <c r="O14" i="13"/>
  <c r="N14" i="13"/>
  <c r="L14" i="13"/>
  <c r="U13" i="13"/>
  <c r="O13" i="13"/>
  <c r="N13" i="13"/>
  <c r="L13" i="13"/>
  <c r="U12" i="13"/>
  <c r="O12" i="13"/>
  <c r="N12" i="13"/>
  <c r="L12" i="13"/>
  <c r="U11" i="13"/>
  <c r="O11" i="13"/>
  <c r="N11" i="13"/>
  <c r="L11" i="13"/>
  <c r="O10" i="13"/>
  <c r="N10" i="13"/>
  <c r="L10" i="13"/>
  <c r="U9" i="13"/>
  <c r="O9" i="13"/>
  <c r="N9" i="13"/>
  <c r="L9" i="13"/>
  <c r="U8" i="13"/>
  <c r="O8" i="13"/>
  <c r="N8" i="13"/>
  <c r="L8" i="13"/>
  <c r="U7" i="13"/>
  <c r="O7" i="13"/>
  <c r="N7" i="13"/>
  <c r="L7" i="13"/>
  <c r="U6" i="13"/>
  <c r="O6" i="13"/>
  <c r="N6" i="13"/>
  <c r="L6" i="13"/>
  <c r="U5" i="13"/>
  <c r="O5" i="13"/>
  <c r="N5" i="13"/>
  <c r="L5" i="13"/>
  <c r="U4" i="13"/>
  <c r="O4" i="13"/>
  <c r="N4" i="13"/>
  <c r="L4" i="13"/>
  <c r="Y2" i="13"/>
  <c r="AB3" i="13" l="1"/>
  <c r="Z7" i="13"/>
  <c r="Z5" i="13"/>
  <c r="Y9" i="13"/>
  <c r="Z11" i="13"/>
  <c r="Y13" i="13"/>
  <c r="Z15" i="13"/>
  <c r="AB15" i="13" s="1"/>
  <c r="Z19" i="13"/>
  <c r="Y17" i="13"/>
  <c r="Z4" i="13"/>
  <c r="Z8" i="13"/>
  <c r="Z12" i="13"/>
  <c r="Z14" i="13"/>
  <c r="Z18" i="13"/>
  <c r="Z6" i="13"/>
  <c r="Z10" i="13"/>
  <c r="Z16" i="13"/>
  <c r="Z20" i="13"/>
  <c r="Z13" i="13"/>
  <c r="Y11" i="13"/>
  <c r="Y14" i="13"/>
  <c r="Y16" i="13"/>
  <c r="Y8" i="13"/>
  <c r="Y5" i="13"/>
  <c r="Y6" i="13"/>
  <c r="Y4" i="13"/>
  <c r="Z9" i="13"/>
  <c r="Y12" i="13"/>
  <c r="Z17" i="13"/>
  <c r="Y20" i="13"/>
  <c r="Y15" i="13"/>
  <c r="Y7" i="13"/>
  <c r="Y10" i="13"/>
  <c r="Y18" i="13"/>
  <c r="Y19" i="13"/>
  <c r="Y2" i="10"/>
  <c r="AN24" i="11"/>
  <c r="AN23" i="11"/>
  <c r="AL23" i="11"/>
  <c r="AH22" i="11"/>
  <c r="AA22" i="11"/>
  <c r="Z22" i="11"/>
  <c r="Y22" i="11"/>
  <c r="N22" i="11"/>
  <c r="AH21" i="11"/>
  <c r="AA21" i="11"/>
  <c r="Z21" i="11"/>
  <c r="Y21" i="11"/>
  <c r="N21" i="11"/>
  <c r="AH20" i="11"/>
  <c r="AA20" i="11"/>
  <c r="Z20" i="11"/>
  <c r="Y20" i="11"/>
  <c r="N20" i="11"/>
  <c r="AL20" i="11" s="1"/>
  <c r="AH19" i="11"/>
  <c r="AA19" i="11"/>
  <c r="Z19" i="11"/>
  <c r="Y19" i="11"/>
  <c r="N19" i="11"/>
  <c r="AM19" i="11" s="1"/>
  <c r="AH18" i="11"/>
  <c r="AA18" i="11"/>
  <c r="Z18" i="11"/>
  <c r="Y18" i="11"/>
  <c r="N18" i="11"/>
  <c r="AH17" i="11"/>
  <c r="AA17" i="11"/>
  <c r="Z17" i="11"/>
  <c r="Y17" i="11"/>
  <c r="N17" i="11"/>
  <c r="AM17" i="11" s="1"/>
  <c r="AH16" i="11"/>
  <c r="AA16" i="11"/>
  <c r="Z16" i="11"/>
  <c r="Y16" i="11"/>
  <c r="N16" i="11"/>
  <c r="AH15" i="11"/>
  <c r="AA15" i="11"/>
  <c r="Z15" i="11"/>
  <c r="Y15" i="11"/>
  <c r="N15" i="11"/>
  <c r="AH14" i="11"/>
  <c r="AA14" i="11"/>
  <c r="Z14" i="11"/>
  <c r="Y14" i="11"/>
  <c r="N14" i="11"/>
  <c r="AM14" i="11" s="1"/>
  <c r="AH13" i="11"/>
  <c r="AA13" i="11"/>
  <c r="Z13" i="11"/>
  <c r="Y13" i="11"/>
  <c r="N13" i="11"/>
  <c r="AL13" i="11" s="1"/>
  <c r="AH12" i="11"/>
  <c r="AM12" i="11" s="1"/>
  <c r="AA12" i="11"/>
  <c r="Z12" i="11"/>
  <c r="Y12" i="11"/>
  <c r="N12" i="11"/>
  <c r="AH11" i="11"/>
  <c r="AA11" i="11"/>
  <c r="Z11" i="11"/>
  <c r="Y11" i="11"/>
  <c r="N11" i="11"/>
  <c r="AH10" i="11"/>
  <c r="AA10" i="11"/>
  <c r="Z10" i="11"/>
  <c r="Y10" i="11"/>
  <c r="N10" i="11"/>
  <c r="AM10" i="11" s="1"/>
  <c r="AH9" i="11"/>
  <c r="AA9" i="11"/>
  <c r="Z9" i="11"/>
  <c r="Y9" i="11"/>
  <c r="N9" i="11"/>
  <c r="AH8" i="11"/>
  <c r="AA8" i="11"/>
  <c r="Z8" i="11"/>
  <c r="AL8" i="11" s="1"/>
  <c r="Y8" i="11"/>
  <c r="N8" i="11"/>
  <c r="AH7" i="11"/>
  <c r="AA7" i="11"/>
  <c r="Z7" i="11"/>
  <c r="Y7" i="11"/>
  <c r="N7" i="11"/>
  <c r="AL7" i="11" s="1"/>
  <c r="AM6" i="11"/>
  <c r="AH6" i="11"/>
  <c r="AA6" i="11"/>
  <c r="Z6" i="11"/>
  <c r="Y6" i="11"/>
  <c r="N6" i="11"/>
  <c r="AH5" i="11"/>
  <c r="AA5" i="11"/>
  <c r="Z5" i="11"/>
  <c r="AM5" i="11" s="1"/>
  <c r="Y5" i="11"/>
  <c r="N5" i="11"/>
  <c r="AH4" i="11"/>
  <c r="AA4" i="11"/>
  <c r="Z4" i="11"/>
  <c r="Y4" i="11"/>
  <c r="N4" i="11"/>
  <c r="AM4" i="11" s="1"/>
  <c r="AH3" i="11"/>
  <c r="AA3" i="11"/>
  <c r="Z3" i="11"/>
  <c r="Y3" i="11"/>
  <c r="N3" i="11"/>
  <c r="AL3" i="11" s="1"/>
  <c r="AL2" i="11"/>
  <c r="AB9" i="13" l="1"/>
  <c r="AB8" i="13"/>
  <c r="AB17" i="13"/>
  <c r="AB4" i="13"/>
  <c r="AB16" i="13"/>
  <c r="AB6" i="13"/>
  <c r="AB7" i="13"/>
  <c r="AB11" i="13"/>
  <c r="AB5" i="13"/>
  <c r="AB14" i="13"/>
  <c r="AB19" i="13"/>
  <c r="AB13" i="13"/>
  <c r="AB20" i="13"/>
  <c r="AB10" i="13"/>
  <c r="AB18" i="13"/>
  <c r="AB12" i="13"/>
  <c r="AM11" i="11"/>
  <c r="AL14" i="11"/>
  <c r="AM8" i="11"/>
  <c r="AM3" i="11"/>
  <c r="AN3" i="11" s="1"/>
  <c r="AL6" i="11"/>
  <c r="AM16" i="11"/>
  <c r="AM20" i="11"/>
  <c r="AM7" i="11"/>
  <c r="AL10" i="11"/>
  <c r="AL5" i="11"/>
  <c r="AM21" i="11"/>
  <c r="AM22" i="11"/>
  <c r="AL4" i="11"/>
  <c r="AL9" i="11"/>
  <c r="AM9" i="11"/>
  <c r="AL12" i="11"/>
  <c r="AL15" i="11"/>
  <c r="AL11" i="11"/>
  <c r="AM13" i="11"/>
  <c r="AL22" i="11"/>
  <c r="AM15" i="11"/>
  <c r="AL17" i="11"/>
  <c r="AL18" i="11"/>
  <c r="AN19" i="11"/>
  <c r="AN5" i="11"/>
  <c r="AN11" i="11"/>
  <c r="AN4" i="11"/>
  <c r="AN6" i="11"/>
  <c r="AN10" i="11"/>
  <c r="AN12" i="11"/>
  <c r="AN14" i="11"/>
  <c r="AM18" i="11"/>
  <c r="AL19" i="11"/>
  <c r="AL21" i="11"/>
  <c r="AN17" i="11"/>
  <c r="AL16" i="11"/>
  <c r="AB24" i="10"/>
  <c r="AB23" i="10"/>
  <c r="Y23" i="10"/>
  <c r="U21" i="10"/>
  <c r="O21" i="10"/>
  <c r="N21" i="10"/>
  <c r="L21" i="10"/>
  <c r="U20" i="10"/>
  <c r="O20" i="10"/>
  <c r="N20" i="10"/>
  <c r="L20" i="10"/>
  <c r="U19" i="10"/>
  <c r="O19" i="10"/>
  <c r="N19" i="10"/>
  <c r="L19" i="10"/>
  <c r="U18" i="10"/>
  <c r="O18" i="10"/>
  <c r="N18" i="10"/>
  <c r="L18" i="10"/>
  <c r="U17" i="10"/>
  <c r="O17" i="10"/>
  <c r="N17" i="10"/>
  <c r="L17" i="10"/>
  <c r="U16" i="10"/>
  <c r="O16" i="10"/>
  <c r="N16" i="10"/>
  <c r="L16" i="10"/>
  <c r="U15" i="10"/>
  <c r="O15" i="10"/>
  <c r="N15" i="10"/>
  <c r="L15" i="10"/>
  <c r="U14" i="10"/>
  <c r="O14" i="10"/>
  <c r="N14" i="10"/>
  <c r="L14" i="10"/>
  <c r="U13" i="10"/>
  <c r="O13" i="10"/>
  <c r="N13" i="10"/>
  <c r="L13" i="10"/>
  <c r="U12" i="10"/>
  <c r="O12" i="10"/>
  <c r="N12" i="10"/>
  <c r="L12" i="10"/>
  <c r="U11" i="10"/>
  <c r="O11" i="10"/>
  <c r="N11" i="10"/>
  <c r="L11" i="10"/>
  <c r="U10" i="10"/>
  <c r="O10" i="10"/>
  <c r="N10" i="10"/>
  <c r="L10" i="10"/>
  <c r="U9" i="10"/>
  <c r="O9" i="10"/>
  <c r="N9" i="10"/>
  <c r="L9" i="10"/>
  <c r="U8" i="10"/>
  <c r="O8" i="10"/>
  <c r="N8" i="10"/>
  <c r="L8" i="10"/>
  <c r="U7" i="10"/>
  <c r="O7" i="10"/>
  <c r="N7" i="10"/>
  <c r="L7" i="10"/>
  <c r="U6" i="10"/>
  <c r="O6" i="10"/>
  <c r="N6" i="10"/>
  <c r="L6" i="10"/>
  <c r="U5" i="10"/>
  <c r="O5" i="10"/>
  <c r="N5" i="10"/>
  <c r="L5" i="10"/>
  <c r="U4" i="10"/>
  <c r="O4" i="10"/>
  <c r="N4" i="10"/>
  <c r="L4" i="10"/>
  <c r="U3" i="10"/>
  <c r="O3" i="10"/>
  <c r="N3" i="10"/>
  <c r="L3" i="10"/>
  <c r="AN9" i="11" l="1"/>
  <c r="AN21" i="11"/>
  <c r="AN8" i="11"/>
  <c r="AN22" i="11"/>
  <c r="AN16" i="11"/>
  <c r="Y3" i="10"/>
  <c r="Y9" i="10"/>
  <c r="Y15" i="10"/>
  <c r="Y21" i="10"/>
  <c r="AN15" i="11"/>
  <c r="AN7" i="11"/>
  <c r="AN20" i="11"/>
  <c r="Y5" i="10"/>
  <c r="Y7" i="10"/>
  <c r="Y11" i="10"/>
  <c r="Y13" i="10"/>
  <c r="Y17" i="10"/>
  <c r="Y19" i="10"/>
  <c r="AN13" i="11"/>
  <c r="Y4" i="10"/>
  <c r="Y6" i="10"/>
  <c r="Y8" i="10"/>
  <c r="Y10" i="10"/>
  <c r="Y12" i="10"/>
  <c r="Y14" i="10"/>
  <c r="Y16" i="10"/>
  <c r="Y18" i="10"/>
  <c r="Y20" i="10"/>
  <c r="AN18" i="11"/>
  <c r="Z18" i="10"/>
  <c r="Z14" i="10"/>
  <c r="Z10" i="10"/>
  <c r="Z17" i="10"/>
  <c r="Z6" i="10"/>
  <c r="Z9" i="10"/>
  <c r="Z8" i="10"/>
  <c r="Z13" i="10"/>
  <c r="Z21" i="10"/>
  <c r="Z11" i="10"/>
  <c r="Z19" i="10"/>
  <c r="Z7" i="10"/>
  <c r="Z12" i="10"/>
  <c r="Z16" i="10"/>
  <c r="Z20" i="10"/>
  <c r="Z3" i="10"/>
  <c r="Z15" i="10"/>
  <c r="Z4" i="10"/>
  <c r="Z5" i="10"/>
  <c r="AE20" i="8"/>
  <c r="F20" i="8"/>
  <c r="AJ20" i="8" s="1"/>
  <c r="F13" i="8"/>
  <c r="F12" i="8"/>
  <c r="F11" i="8"/>
  <c r="F10" i="8"/>
  <c r="F9" i="8"/>
  <c r="F8" i="8"/>
  <c r="F7" i="8"/>
  <c r="F6" i="8"/>
  <c r="F5" i="8"/>
  <c r="F4" i="8"/>
  <c r="F3" i="8"/>
  <c r="AJ22" i="8"/>
  <c r="AK22" i="8" s="1"/>
  <c r="AI22" i="8"/>
  <c r="AJ21" i="8"/>
  <c r="AK21" i="8" s="1"/>
  <c r="AI21" i="8"/>
  <c r="AE19" i="8"/>
  <c r="F19" i="8"/>
  <c r="AE18" i="8"/>
  <c r="F18" i="8"/>
  <c r="AE17" i="8"/>
  <c r="F17" i="8"/>
  <c r="AE16" i="8"/>
  <c r="F16" i="8"/>
  <c r="AE15" i="8"/>
  <c r="AJ15" i="8" s="1"/>
  <c r="F15" i="8"/>
  <c r="AE14" i="8"/>
  <c r="F14" i="8"/>
  <c r="AE13" i="8"/>
  <c r="AJ13" i="8" s="1"/>
  <c r="AE12" i="8"/>
  <c r="AE11" i="8"/>
  <c r="AE10" i="8"/>
  <c r="AE9" i="8"/>
  <c r="AE8" i="8"/>
  <c r="AE7" i="8"/>
  <c r="AE6" i="8"/>
  <c r="AE5" i="8"/>
  <c r="AE4" i="8"/>
  <c r="AE3" i="8"/>
  <c r="AI2" i="8"/>
  <c r="AI9" i="8" l="1"/>
  <c r="AJ3" i="8"/>
  <c r="AB4" i="10"/>
  <c r="AB18" i="10"/>
  <c r="AB14" i="10"/>
  <c r="AB11" i="10"/>
  <c r="AB3" i="10"/>
  <c r="AB21" i="10"/>
  <c r="AB7" i="10"/>
  <c r="AB9" i="10"/>
  <c r="AB13" i="10"/>
  <c r="AB10" i="10"/>
  <c r="AB6" i="10"/>
  <c r="AB8" i="10"/>
  <c r="AB17" i="10"/>
  <c r="AB15" i="10"/>
  <c r="AB20" i="10"/>
  <c r="AB16" i="10"/>
  <c r="AB19" i="10"/>
  <c r="AB12" i="10"/>
  <c r="AK20" i="8"/>
  <c r="AB5" i="10"/>
  <c r="AI16" i="8"/>
  <c r="AI20" i="8"/>
  <c r="AI10" i="8"/>
  <c r="AI6" i="8"/>
  <c r="AJ16" i="8"/>
  <c r="AI19" i="8"/>
  <c r="AI5" i="8"/>
  <c r="AJ19" i="8"/>
  <c r="AI18" i="8"/>
  <c r="AJ18" i="8"/>
  <c r="AI17" i="8"/>
  <c r="AJ17" i="8"/>
  <c r="AI15" i="8"/>
  <c r="AI14" i="8"/>
  <c r="AJ14" i="8"/>
  <c r="AI13" i="8"/>
  <c r="AJ12" i="8"/>
  <c r="AI12" i="8"/>
  <c r="AI11" i="8"/>
  <c r="AJ11" i="8"/>
  <c r="AJ10" i="8"/>
  <c r="AI8" i="8"/>
  <c r="AJ7" i="8"/>
  <c r="AJ6" i="8"/>
  <c r="AJ5" i="8"/>
  <c r="AJ4" i="8"/>
  <c r="AI4" i="8"/>
  <c r="AJ9" i="8"/>
  <c r="AI3" i="8"/>
  <c r="AJ8" i="8"/>
  <c r="AI7" i="8"/>
  <c r="AK3" i="8"/>
  <c r="AK13" i="8"/>
  <c r="AK15" i="8"/>
  <c r="AK16" i="8" l="1"/>
  <c r="AK19" i="8"/>
  <c r="AK18" i="8"/>
  <c r="AK17" i="8"/>
  <c r="AK14" i="8"/>
  <c r="AK12" i="8"/>
  <c r="AK11" i="8"/>
  <c r="AK10" i="8"/>
  <c r="AK7" i="8"/>
  <c r="AK6" i="8"/>
  <c r="AK5" i="8"/>
  <c r="AK4" i="8"/>
  <c r="AK9" i="8"/>
  <c r="AK8" i="8"/>
  <c r="AH8" i="7"/>
  <c r="AA29" i="7" l="1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AA3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Z3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AH3" i="7" l="1"/>
  <c r="AH20" i="7"/>
  <c r="AH29" i="7"/>
  <c r="AH28" i="7"/>
  <c r="AM28" i="7" s="1"/>
  <c r="AH27" i="7"/>
  <c r="AH26" i="7"/>
  <c r="AH25" i="7"/>
  <c r="AH24" i="7"/>
  <c r="AH23" i="7"/>
  <c r="AH22" i="7"/>
  <c r="AH21" i="7"/>
  <c r="N29" i="7"/>
  <c r="N28" i="7"/>
  <c r="N27" i="7"/>
  <c r="AM27" i="7" s="1"/>
  <c r="N26" i="7"/>
  <c r="AM26" i="7" s="1"/>
  <c r="N25" i="7"/>
  <c r="AM25" i="7" s="1"/>
  <c r="N24" i="7"/>
  <c r="AM24" i="7" s="1"/>
  <c r="N23" i="7"/>
  <c r="AM23" i="7" s="1"/>
  <c r="N22" i="7"/>
  <c r="N21" i="7"/>
  <c r="AL21" i="7" s="1"/>
  <c r="N3" i="7"/>
  <c r="AL29" i="7" l="1"/>
  <c r="AM29" i="7"/>
  <c r="AL22" i="7"/>
  <c r="AM22" i="7"/>
  <c r="AM3" i="7"/>
  <c r="AM21" i="7"/>
  <c r="AL24" i="7"/>
  <c r="AL28" i="7"/>
  <c r="AL27" i="7"/>
  <c r="AL3" i="7"/>
  <c r="AL23" i="7"/>
  <c r="AL25" i="7"/>
  <c r="AN26" i="7"/>
  <c r="AL26" i="7"/>
  <c r="AN24" i="7"/>
  <c r="AN28" i="7"/>
  <c r="AN29" i="7"/>
  <c r="AN31" i="7"/>
  <c r="AN30" i="7"/>
  <c r="AL30" i="7"/>
  <c r="N20" i="7"/>
  <c r="AM20" i="7" s="1"/>
  <c r="AH19" i="7"/>
  <c r="N19" i="7"/>
  <c r="AM19" i="7" s="1"/>
  <c r="AH18" i="7"/>
  <c r="N18" i="7"/>
  <c r="AH17" i="7"/>
  <c r="N17" i="7"/>
  <c r="AH16" i="7"/>
  <c r="N16" i="7"/>
  <c r="AH15" i="7"/>
  <c r="N15" i="7"/>
  <c r="AM15" i="7" s="1"/>
  <c r="AH14" i="7"/>
  <c r="N14" i="7"/>
  <c r="AH13" i="7"/>
  <c r="N13" i="7"/>
  <c r="AH12" i="7"/>
  <c r="N12" i="7"/>
  <c r="AM12" i="7" s="1"/>
  <c r="AH11" i="7"/>
  <c r="N11" i="7"/>
  <c r="AM11" i="7" s="1"/>
  <c r="AH10" i="7"/>
  <c r="N10" i="7"/>
  <c r="AH9" i="7"/>
  <c r="N9" i="7"/>
  <c r="N8" i="7"/>
  <c r="AH7" i="7"/>
  <c r="N7" i="7"/>
  <c r="AM7" i="7" s="1"/>
  <c r="AH6" i="7"/>
  <c r="N6" i="7"/>
  <c r="AM6" i="7" s="1"/>
  <c r="AH5" i="7"/>
  <c r="N5" i="7"/>
  <c r="AH4" i="7"/>
  <c r="N4" i="7"/>
  <c r="AL2" i="7"/>
  <c r="AM10" i="7" l="1"/>
  <c r="AM14" i="7"/>
  <c r="AM18" i="7"/>
  <c r="AL4" i="7"/>
  <c r="AM4" i="7"/>
  <c r="AL8" i="7"/>
  <c r="AM8" i="7"/>
  <c r="AL9" i="7"/>
  <c r="AM9" i="7"/>
  <c r="AL13" i="7"/>
  <c r="AM13" i="7"/>
  <c r="AL17" i="7"/>
  <c r="AM17" i="7"/>
  <c r="AL16" i="7"/>
  <c r="AM16" i="7"/>
  <c r="AL5" i="7"/>
  <c r="AM5" i="7"/>
  <c r="AN21" i="7"/>
  <c r="AL6" i="7"/>
  <c r="AL10" i="7"/>
  <c r="AL18" i="7"/>
  <c r="AL14" i="7"/>
  <c r="AL12" i="7"/>
  <c r="AN27" i="7"/>
  <c r="AN20" i="7"/>
  <c r="AL20" i="7"/>
  <c r="AL7" i="7"/>
  <c r="AL11" i="7"/>
  <c r="AL15" i="7"/>
  <c r="AL19" i="7"/>
  <c r="AN22" i="7"/>
  <c r="AN25" i="7"/>
  <c r="AN23" i="7"/>
  <c r="AN12" i="7"/>
  <c r="AN3" i="7"/>
  <c r="AE3" i="5"/>
  <c r="AE4" i="5"/>
  <c r="AE5" i="5"/>
  <c r="AE6" i="5"/>
  <c r="AE7" i="5"/>
  <c r="AE8" i="5"/>
  <c r="AE9" i="5"/>
  <c r="AE10" i="5"/>
  <c r="AE11" i="5"/>
  <c r="AE12" i="5"/>
  <c r="AE13" i="5"/>
  <c r="AN18" i="7" l="1"/>
  <c r="AN16" i="7"/>
  <c r="AN14" i="7"/>
  <c r="AN15" i="7"/>
  <c r="AN9" i="7"/>
  <c r="AN19" i="7"/>
  <c r="AN10" i="7"/>
  <c r="AN5" i="7"/>
  <c r="AN6" i="7"/>
  <c r="AN13" i="7"/>
  <c r="AN8" i="7"/>
  <c r="AN11" i="7"/>
  <c r="AN17" i="7"/>
  <c r="AN7" i="7"/>
  <c r="AN4" i="7"/>
  <c r="AJ13" i="5"/>
  <c r="AG12" i="4"/>
  <c r="AG11" i="4"/>
  <c r="AG10" i="4"/>
  <c r="AG9" i="4"/>
  <c r="AG8" i="4"/>
  <c r="AG7" i="4"/>
  <c r="AG6" i="4"/>
  <c r="AG5" i="4"/>
  <c r="AG4" i="4"/>
  <c r="AG3" i="4"/>
  <c r="AG2" i="4"/>
  <c r="AJ21" i="5"/>
  <c r="AK21" i="5" s="1"/>
  <c r="AI21" i="5"/>
  <c r="F13" i="5"/>
  <c r="F12" i="5"/>
  <c r="AJ12" i="5" s="1"/>
  <c r="F11" i="5"/>
  <c r="AJ11" i="5" s="1"/>
  <c r="F10" i="5"/>
  <c r="AI10" i="5" s="1"/>
  <c r="F9" i="5"/>
  <c r="F8" i="5"/>
  <c r="F7" i="5"/>
  <c r="AI7" i="5" s="1"/>
  <c r="F6" i="5"/>
  <c r="AI6" i="5" s="1"/>
  <c r="F5" i="5"/>
  <c r="F4" i="5"/>
  <c r="F3" i="5"/>
  <c r="AJ3" i="5" s="1"/>
  <c r="AI2" i="5"/>
  <c r="AK12" i="5" l="1"/>
  <c r="AJ7" i="5"/>
  <c r="AK7" i="5" s="1"/>
  <c r="AK3" i="5"/>
  <c r="AK11" i="5"/>
  <c r="AJ10" i="5"/>
  <c r="AJ5" i="5"/>
  <c r="AI8" i="5"/>
  <c r="AJ4" i="5"/>
  <c r="AJ9" i="5"/>
  <c r="AJ6" i="5"/>
  <c r="AJ8" i="5"/>
  <c r="AI3" i="5"/>
  <c r="AI11" i="5"/>
  <c r="AI5" i="5"/>
  <c r="AI9" i="5"/>
  <c r="AI13" i="5"/>
  <c r="AI4" i="5"/>
  <c r="AI12" i="5"/>
  <c r="F19" i="2"/>
  <c r="F12" i="2"/>
  <c r="F10" i="2"/>
  <c r="AK6" i="5" l="1"/>
  <c r="AK10" i="5"/>
  <c r="AK9" i="5"/>
  <c r="AK8" i="5"/>
  <c r="AK4" i="5"/>
  <c r="AK13" i="5"/>
  <c r="AK5" i="5"/>
  <c r="AI22" i="2"/>
  <c r="AJ22" i="2"/>
  <c r="AK22" i="2" s="1"/>
  <c r="AI21" i="2"/>
  <c r="AJ21" i="2"/>
  <c r="AK21" i="2" s="1"/>
  <c r="AI2" i="2"/>
  <c r="AE4" i="2"/>
  <c r="AE5" i="2"/>
  <c r="AE6" i="2"/>
  <c r="AE7" i="2"/>
  <c r="AE8" i="2"/>
  <c r="AE9" i="2"/>
  <c r="AJ9" i="2" s="1"/>
  <c r="AK9" i="2" s="1"/>
  <c r="AL9" i="2" s="1"/>
  <c r="AE10" i="2"/>
  <c r="AI10" i="2" s="1"/>
  <c r="AE11" i="2"/>
  <c r="AE12" i="2"/>
  <c r="AI12" i="2" s="1"/>
  <c r="AE13" i="2"/>
  <c r="AE14" i="2"/>
  <c r="AE15" i="2"/>
  <c r="AE16" i="2"/>
  <c r="AE17" i="2"/>
  <c r="AE18" i="2"/>
  <c r="AE19" i="2"/>
  <c r="AI19" i="2" s="1"/>
  <c r="AE20" i="2"/>
  <c r="AE3" i="2"/>
  <c r="F4" i="2"/>
  <c r="AI4" i="2" s="1"/>
  <c r="F5" i="2"/>
  <c r="F6" i="2"/>
  <c r="F7" i="2"/>
  <c r="AI7" i="2" s="1"/>
  <c r="F8" i="2"/>
  <c r="F9" i="2"/>
  <c r="F11" i="2"/>
  <c r="AI11" i="2" s="1"/>
  <c r="F13" i="2"/>
  <c r="AJ13" i="2" s="1"/>
  <c r="AK13" i="2" s="1"/>
  <c r="AL13" i="2" s="1"/>
  <c r="F14" i="2"/>
  <c r="AI14" i="2" s="1"/>
  <c r="F15" i="2"/>
  <c r="AI15" i="2" s="1"/>
  <c r="F16" i="2"/>
  <c r="AI16" i="2" s="1"/>
  <c r="F17" i="2"/>
  <c r="AJ17" i="2" s="1"/>
  <c r="AK17" i="2" s="1"/>
  <c r="AL17" i="2" s="1"/>
  <c r="F18" i="2"/>
  <c r="AI18" i="2" s="1"/>
  <c r="F20" i="2"/>
  <c r="F3" i="2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" i="1"/>
  <c r="AJ3" i="2" l="1"/>
  <c r="AK3" i="2" s="1"/>
  <c r="AL3" i="2" s="1"/>
  <c r="AI20" i="2"/>
  <c r="AI17" i="2"/>
  <c r="AI8" i="2"/>
  <c r="AJ18" i="2"/>
  <c r="AK18" i="2" s="1"/>
  <c r="AL18" i="2" s="1"/>
  <c r="AJ14" i="2"/>
  <c r="AK14" i="2" s="1"/>
  <c r="AL14" i="2" s="1"/>
  <c r="AI3" i="2"/>
  <c r="AI6" i="2"/>
  <c r="AI13" i="2"/>
  <c r="AJ20" i="2"/>
  <c r="AK20" i="2" s="1"/>
  <c r="AL20" i="2" s="1"/>
  <c r="AJ16" i="2"/>
  <c r="AK16" i="2" s="1"/>
  <c r="AL16" i="2" s="1"/>
  <c r="AJ12" i="2"/>
  <c r="AK12" i="2" s="1"/>
  <c r="AL12" i="2" s="1"/>
  <c r="AJ8" i="2"/>
  <c r="AK8" i="2" s="1"/>
  <c r="AL8" i="2" s="1"/>
  <c r="AJ4" i="2"/>
  <c r="AK4" i="2" s="1"/>
  <c r="AL4" i="2" s="1"/>
  <c r="AJ10" i="2"/>
  <c r="AK10" i="2" s="1"/>
  <c r="AL10" i="2" s="1"/>
  <c r="AI9" i="2"/>
  <c r="AI5" i="2"/>
  <c r="AJ19" i="2"/>
  <c r="AK19" i="2" s="1"/>
  <c r="AL19" i="2" s="1"/>
  <c r="AJ15" i="2"/>
  <c r="AK15" i="2" s="1"/>
  <c r="AL15" i="2" s="1"/>
  <c r="AJ11" i="2"/>
  <c r="AK11" i="2" s="1"/>
  <c r="AL11" i="2" s="1"/>
  <c r="AJ7" i="2"/>
  <c r="AK7" i="2" s="1"/>
  <c r="AL7" i="2" s="1"/>
  <c r="AJ6" i="2"/>
  <c r="AK6" i="2" s="1"/>
  <c r="AL6" i="2" s="1"/>
  <c r="AJ5" i="2"/>
  <c r="AK5" i="2" s="1"/>
  <c r="AL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<sst xmlns="http://schemas.openxmlformats.org/spreadsheetml/2006/main" count="709" uniqueCount="110">
  <si>
    <t>Student</t>
  </si>
  <si>
    <t>CT Obs 1</t>
  </si>
  <si>
    <t>CT Obs 2</t>
  </si>
  <si>
    <t>Gen Ass</t>
  </si>
  <si>
    <t>Impact</t>
  </si>
  <si>
    <t>J1</t>
  </si>
  <si>
    <t>J2</t>
  </si>
  <si>
    <t>J3</t>
  </si>
  <si>
    <t>J4</t>
  </si>
  <si>
    <t>J5</t>
  </si>
  <si>
    <t>J6</t>
  </si>
  <si>
    <t>J7</t>
  </si>
  <si>
    <t xml:space="preserve">Parent </t>
  </si>
  <si>
    <t>OBlock 2</t>
  </si>
  <si>
    <t>OBlock 1</t>
  </si>
  <si>
    <t>LP1</t>
  </si>
  <si>
    <t>LP2</t>
  </si>
  <si>
    <t>LP3</t>
  </si>
  <si>
    <t>CT Eval</t>
  </si>
  <si>
    <t>US Eval</t>
  </si>
  <si>
    <t>Info Form</t>
  </si>
  <si>
    <t>Unit</t>
  </si>
  <si>
    <t>Video</t>
  </si>
  <si>
    <t>Week 4</t>
  </si>
  <si>
    <t>Week 8</t>
  </si>
  <si>
    <t>Week 12</t>
  </si>
  <si>
    <t>Port</t>
  </si>
  <si>
    <t>CT Obs 3</t>
  </si>
  <si>
    <t>CT Obs 4</t>
  </si>
  <si>
    <t>US Obs 1</t>
  </si>
  <si>
    <t>US Obs 2</t>
  </si>
  <si>
    <t>US Obs 3</t>
  </si>
  <si>
    <t>Unweighted Mean</t>
  </si>
  <si>
    <t>CT Obs Mean</t>
  </si>
  <si>
    <t>PR Mean</t>
  </si>
  <si>
    <t>Weights</t>
  </si>
  <si>
    <t>Possible</t>
  </si>
  <si>
    <t>Name</t>
  </si>
  <si>
    <t>*</t>
  </si>
  <si>
    <t xml:space="preserve">Conversion </t>
  </si>
  <si>
    <t>A</t>
  </si>
  <si>
    <t>C</t>
  </si>
  <si>
    <t>B</t>
  </si>
  <si>
    <t>Weighted Mean</t>
  </si>
  <si>
    <t>Conv. +1%</t>
  </si>
  <si>
    <t>Out of 3.8</t>
  </si>
  <si>
    <t>Distinction</t>
  </si>
  <si>
    <t>Fall 19</t>
  </si>
  <si>
    <t>Out of 3.7</t>
  </si>
  <si>
    <t>B-A</t>
  </si>
  <si>
    <t>C-B</t>
  </si>
  <si>
    <t>A*</t>
  </si>
  <si>
    <t>US OBS AVG</t>
  </si>
  <si>
    <t>Oblock AVG</t>
  </si>
  <si>
    <t>LPAVG</t>
  </si>
  <si>
    <t>D</t>
  </si>
  <si>
    <t>A 8</t>
  </si>
  <si>
    <t>B 10</t>
  </si>
  <si>
    <t>D 1</t>
  </si>
  <si>
    <t>A 4</t>
  </si>
  <si>
    <t>C 1</t>
  </si>
  <si>
    <t>B 11</t>
  </si>
  <si>
    <t>A*  6</t>
  </si>
  <si>
    <t>A* 3</t>
  </si>
  <si>
    <t>A+</t>
  </si>
  <si>
    <t>A*4</t>
  </si>
  <si>
    <t>B 9</t>
  </si>
  <si>
    <t>A 5</t>
  </si>
  <si>
    <t>A*  5</t>
  </si>
  <si>
    <t>?</t>
  </si>
  <si>
    <t>A 13</t>
  </si>
  <si>
    <t>B 5</t>
  </si>
  <si>
    <t>Week 7</t>
  </si>
  <si>
    <t>Week 10</t>
  </si>
  <si>
    <t>3.4-4.0 A</t>
  </si>
  <si>
    <t>3.0-3.39 B</t>
  </si>
  <si>
    <t>2.6-2.99 C</t>
  </si>
  <si>
    <t>out of 3.7</t>
  </si>
  <si>
    <t>Initial PR</t>
  </si>
  <si>
    <t>3.0 B</t>
  </si>
  <si>
    <t>3.3 A</t>
  </si>
  <si>
    <t>3.2 A</t>
  </si>
  <si>
    <t>2.9 B</t>
  </si>
  <si>
    <t>3.1 B</t>
  </si>
  <si>
    <t>3.5 A</t>
  </si>
  <si>
    <t>3.8 A</t>
  </si>
  <si>
    <t>3.6 A</t>
  </si>
  <si>
    <t>Marzano</t>
  </si>
  <si>
    <t>3.0-4.0 A</t>
  </si>
  <si>
    <t>2.5-2.99B</t>
  </si>
  <si>
    <t>2.0-2.49C</t>
  </si>
  <si>
    <t>90-100 A</t>
  </si>
  <si>
    <t>80-89 B</t>
  </si>
  <si>
    <t>70-79 C</t>
  </si>
  <si>
    <t>60-69 D</t>
  </si>
  <si>
    <t xml:space="preserve">95-100 </t>
  </si>
  <si>
    <t>3.5 =95%</t>
  </si>
  <si>
    <t>2 -B</t>
  </si>
  <si>
    <t>9-B</t>
  </si>
  <si>
    <t>2-C</t>
  </si>
  <si>
    <t>20 -A(7*)</t>
  </si>
  <si>
    <t>11-A (6*)</t>
  </si>
  <si>
    <t>1.0-1.99</t>
  </si>
  <si>
    <t>3.4- 4.0</t>
  </si>
  <si>
    <t>3.0-3.3</t>
  </si>
  <si>
    <t>2.6-2.9</t>
  </si>
  <si>
    <t>2.0-2.5</t>
  </si>
  <si>
    <t xml:space="preserve">A* </t>
  </si>
  <si>
    <t xml:space="preserve">A*  </t>
  </si>
  <si>
    <t xml:space="preserve">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</si>
</sst>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</cellStyleXfs>
  <cellXfs count="31">
    <xf numFmtId="0" fontId="0" fillId="0" borderId="0" xfId="0"/>
    <xf numFmtId="0" fontId="0" fillId="0" borderId="0" xfId="0" applyAlignment="1">
      <alignment vertical="top" wrapText="1"/>
    </xf>
    <xf numFmtId="9" fontId="0" fillId="0" borderId="0" xfId="0" applyNumberFormat="1"/>
    <xf numFmtId="164" fontId="0" fillId="0" borderId="0" xfId="0" applyNumberFormat="1"/>
    <xf numFmtId="0" fontId="0" fillId="0" borderId="0" xfId="0" quotePrefix="1"/>
    <xf numFmtId="0" fontId="0" fillId="34" borderId="0" xfId="0" applyFill="1" applyAlignment="1">
      <alignment vertical="top"/>
    </xf>
    <xf numFmtId="0" fontId="0" fillId="0" borderId="0" xfId="0" applyAlignment="1">
      <alignment vertical="top"/>
    </xf>
    <xf numFmtId="0" fontId="0" fillId="33" borderId="0" xfId="0" applyFill="1"/>
    <xf numFmtId="9" fontId="0" fillId="33" borderId="0" xfId="0" applyNumberFormat="1" applyFill="1"/>
    <xf numFmtId="9" fontId="0" fillId="35" borderId="0" xfId="0" applyNumberFormat="1" applyFill="1"/>
    <xf numFmtId="0" fontId="19" fillId="34" borderId="0" xfId="0" applyFont="1" applyFill="1"/>
    <xf numFmtId="9" fontId="19" fillId="34" borderId="0" xfId="0" applyNumberFormat="1" applyFont="1" applyFill="1"/>
    <xf numFmtId="0" fontId="0" fillId="36" borderId="0" xfId="0" applyFill="1"/>
    <xf numFmtId="0" fontId="19" fillId="0" borderId="0" xfId="0" applyFont="1"/>
    <xf numFmtId="9" fontId="19" fillId="0" borderId="0" xfId="0" applyNumberFormat="1" applyFont="1"/>
    <xf numFmtId="2" fontId="0" fillId="0" borderId="0" xfId="0" applyNumberFormat="1"/>
    <xf numFmtId="0" fontId="14" fillId="0" borderId="0" xfId="0" applyFont="1"/>
    <xf numFmtId="9" fontId="0" fillId="34" borderId="0" xfId="0" applyNumberFormat="1" applyFill="1"/>
    <xf numFmtId="2" fontId="0" fillId="33" borderId="0" xfId="0" applyNumberFormat="1" applyFill="1"/>
    <xf numFmtId="165" fontId="0" fillId="0" borderId="0" xfId="0" applyNumberFormat="1"/>
    <xf numFmtId="0" fontId="0" fillId="38" borderId="0" xfId="0" applyFill="1"/>
    <xf numFmtId="2" fontId="14" fillId="0" borderId="0" xfId="0" applyNumberFormat="1" applyFont="1"/>
    <xf numFmtId="2" fontId="19" fillId="0" borderId="0" xfId="0" applyNumberFormat="1" applyFont="1"/>
    <xf numFmtId="9" fontId="19" fillId="33" borderId="0" xfId="0" applyNumberFormat="1" applyFont="1" applyFill="1"/>
    <xf numFmtId="0" fontId="19" fillId="33" borderId="0" xfId="0" applyFont="1" applyFill="1"/>
    <xf numFmtId="2" fontId="19" fillId="33" borderId="0" xfId="0" applyNumberFormat="1" applyFont="1" applyFill="1"/>
    <xf numFmtId="0" fontId="0" fillId="33" borderId="0" xfId="0" applyFill="1" applyAlignment="1">
      <alignment vertical="top"/>
    </xf>
    <xf numFmtId="2" fontId="0" fillId="34" borderId="0" xfId="0" applyNumberFormat="1" applyFill="1"/>
    <xf numFmtId="2" fontId="0" fillId="37" borderId="0" xfId="0" applyNumberFormat="1" applyFill="1"/>
    <xf numFmtId="9" fontId="19" fillId="39" borderId="0" xfId="0" applyNumberFormat="1" applyFont="1" applyFill="1"/>
    <xf numFmtId="0" fontId="18" fillId="0" borderId="0" xfId="42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eri_f_braunagel_ndus_edu/Documents/S22%20ST/S22%20Final%20Gr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 18"/>
      <sheetName val=" Sp 18 B"/>
      <sheetName val="Sp 18 C"/>
      <sheetName val="Fall 19"/>
      <sheetName val="Fall 19 B"/>
      <sheetName val="Spring 20"/>
      <sheetName val="Fall 20"/>
      <sheetName val="Spring 21 (2)"/>
      <sheetName val="Fall 21"/>
    </sheetNames>
    <sheetDataSet>
      <sheetData sheetId="0"/>
      <sheetData sheetId="1">
        <row r="2">
          <cell r="F2">
            <v>0.08</v>
          </cell>
          <cell r="G2">
            <v>0.05</v>
          </cell>
          <cell r="H2">
            <v>0.09</v>
          </cell>
          <cell r="I2">
            <v>0.01</v>
          </cell>
          <cell r="J2">
            <v>0.01</v>
          </cell>
          <cell r="K2">
            <v>0.01</v>
          </cell>
          <cell r="L2">
            <v>0.01</v>
          </cell>
          <cell r="M2">
            <v>0.01</v>
          </cell>
          <cell r="N2">
            <v>0.01</v>
          </cell>
          <cell r="O2">
            <v>0.01</v>
          </cell>
          <cell r="P2">
            <v>0.01</v>
          </cell>
          <cell r="Q2">
            <v>0.04</v>
          </cell>
          <cell r="R2">
            <v>0.04</v>
          </cell>
          <cell r="S2">
            <v>0.04</v>
          </cell>
          <cell r="T2">
            <v>0.01</v>
          </cell>
          <cell r="U2">
            <v>0.01</v>
          </cell>
          <cell r="V2">
            <v>0.03</v>
          </cell>
          <cell r="W2">
            <v>0.03</v>
          </cell>
          <cell r="X2">
            <v>0.03</v>
          </cell>
          <cell r="Y2">
            <v>0.11</v>
          </cell>
          <cell r="Z2">
            <v>0.1</v>
          </cell>
          <cell r="AA2">
            <v>0.01</v>
          </cell>
          <cell r="AB2">
            <v>0.1</v>
          </cell>
          <cell r="AC2">
            <v>0.01</v>
          </cell>
          <cell r="AD2">
            <v>0.05</v>
          </cell>
          <cell r="AE2">
            <v>0.09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A2" sqref="A2:A19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29</v>
      </c>
      <c r="Q1" t="s">
        <v>30</v>
      </c>
      <c r="R1" t="s">
        <v>31</v>
      </c>
      <c r="S1" t="s">
        <v>14</v>
      </c>
      <c r="T1" t="s">
        <v>13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32</v>
      </c>
    </row>
    <row r="2" spans="1:33" x14ac:dyDescent="0.25">
      <c r="A2" s="1"/>
      <c r="B2">
        <v>3.29</v>
      </c>
      <c r="C2">
        <v>3.57</v>
      </c>
      <c r="F2">
        <v>4</v>
      </c>
      <c r="G2">
        <v>4</v>
      </c>
      <c r="H2">
        <v>4</v>
      </c>
      <c r="I2">
        <v>3</v>
      </c>
      <c r="J2">
        <v>4</v>
      </c>
      <c r="K2">
        <v>4</v>
      </c>
      <c r="L2">
        <v>4</v>
      </c>
      <c r="M2">
        <v>4</v>
      </c>
      <c r="N2">
        <v>4</v>
      </c>
      <c r="O2">
        <v>4</v>
      </c>
      <c r="P2">
        <v>3.29</v>
      </c>
      <c r="Q2">
        <v>3.71</v>
      </c>
      <c r="R2">
        <v>3.79</v>
      </c>
      <c r="S2">
        <v>4</v>
      </c>
      <c r="T2">
        <v>4</v>
      </c>
      <c r="U2">
        <v>3.38</v>
      </c>
      <c r="V2">
        <v>3.75</v>
      </c>
      <c r="W2">
        <v>3.63</v>
      </c>
      <c r="X2">
        <v>3.59</v>
      </c>
      <c r="Y2">
        <v>3.68</v>
      </c>
      <c r="Z2">
        <v>3</v>
      </c>
      <c r="AA2">
        <v>4</v>
      </c>
      <c r="AB2">
        <v>3.3</v>
      </c>
      <c r="AC2">
        <v>2.77</v>
      </c>
      <c r="AD2">
        <v>3.31</v>
      </c>
      <c r="AE2">
        <v>3.54</v>
      </c>
      <c r="AF2">
        <v>3.43</v>
      </c>
      <c r="AG2">
        <f>AVERAGE(B2:AF2)</f>
        <v>3.6562068965517245</v>
      </c>
    </row>
    <row r="3" spans="1:33" x14ac:dyDescent="0.25">
      <c r="A3" s="1"/>
      <c r="B3">
        <v>3.57</v>
      </c>
      <c r="C3">
        <v>3.67</v>
      </c>
      <c r="F3">
        <v>3.88</v>
      </c>
      <c r="G3">
        <v>3.5</v>
      </c>
      <c r="H3">
        <v>4</v>
      </c>
      <c r="I3">
        <v>4</v>
      </c>
      <c r="J3">
        <v>3</v>
      </c>
      <c r="K3">
        <v>4</v>
      </c>
      <c r="L3">
        <v>4</v>
      </c>
      <c r="M3">
        <v>4</v>
      </c>
      <c r="N3">
        <v>4</v>
      </c>
      <c r="O3">
        <v>4</v>
      </c>
      <c r="P3">
        <v>2.64</v>
      </c>
      <c r="Q3">
        <v>2.57</v>
      </c>
      <c r="R3">
        <v>3</v>
      </c>
      <c r="S3">
        <v>4</v>
      </c>
      <c r="T3">
        <v>3</v>
      </c>
      <c r="U3">
        <v>2.38</v>
      </c>
      <c r="V3">
        <v>2.5</v>
      </c>
      <c r="W3">
        <v>2.75</v>
      </c>
      <c r="X3">
        <v>3.5</v>
      </c>
      <c r="Y3">
        <v>3.36</v>
      </c>
      <c r="Z3">
        <v>3</v>
      </c>
      <c r="AA3">
        <v>3.67</v>
      </c>
      <c r="AB3">
        <v>2.7</v>
      </c>
      <c r="AC3">
        <v>3.54</v>
      </c>
      <c r="AD3">
        <v>3.54</v>
      </c>
      <c r="AE3">
        <v>4</v>
      </c>
      <c r="AF3">
        <v>3.21</v>
      </c>
      <c r="AG3">
        <f t="shared" ref="AG3:AG19" si="0">AVERAGE(B3:AF3)</f>
        <v>3.4131034482758627</v>
      </c>
    </row>
    <row r="4" spans="1:33" x14ac:dyDescent="0.25">
      <c r="A4" s="1"/>
      <c r="B4">
        <v>3.07</v>
      </c>
      <c r="C4">
        <v>3.29</v>
      </c>
      <c r="F4">
        <v>3.5</v>
      </c>
      <c r="G4">
        <v>3.25</v>
      </c>
      <c r="H4">
        <v>3</v>
      </c>
      <c r="I4">
        <v>3</v>
      </c>
      <c r="J4">
        <v>3</v>
      </c>
      <c r="K4">
        <v>4</v>
      </c>
      <c r="L4">
        <v>4</v>
      </c>
      <c r="M4">
        <v>4</v>
      </c>
      <c r="N4">
        <v>4</v>
      </c>
      <c r="O4">
        <v>3</v>
      </c>
      <c r="P4">
        <v>2.64</v>
      </c>
      <c r="Q4">
        <v>3.57</v>
      </c>
      <c r="R4">
        <v>3.29</v>
      </c>
      <c r="S4">
        <v>3</v>
      </c>
      <c r="U4">
        <v>2.5</v>
      </c>
      <c r="V4">
        <v>3.25</v>
      </c>
      <c r="W4">
        <v>3.5</v>
      </c>
      <c r="X4">
        <v>3.05</v>
      </c>
      <c r="Y4">
        <v>3.45</v>
      </c>
      <c r="Z4">
        <v>3</v>
      </c>
      <c r="AA4">
        <v>3</v>
      </c>
      <c r="AB4">
        <v>2.8</v>
      </c>
      <c r="AC4">
        <v>3.25</v>
      </c>
      <c r="AF4">
        <v>2</v>
      </c>
      <c r="AG4">
        <f t="shared" si="0"/>
        <v>3.208076923076923</v>
      </c>
    </row>
    <row r="5" spans="1:33" x14ac:dyDescent="0.25">
      <c r="A5" s="1"/>
      <c r="B5">
        <v>4</v>
      </c>
      <c r="C5">
        <v>3.79</v>
      </c>
      <c r="D5">
        <v>3.86</v>
      </c>
      <c r="E5">
        <v>3.86</v>
      </c>
      <c r="F5">
        <v>4</v>
      </c>
      <c r="G5">
        <v>3.5</v>
      </c>
      <c r="H5">
        <v>3</v>
      </c>
      <c r="I5">
        <v>4</v>
      </c>
      <c r="J5">
        <v>4</v>
      </c>
      <c r="K5">
        <v>4</v>
      </c>
      <c r="L5">
        <v>4</v>
      </c>
      <c r="M5">
        <v>3</v>
      </c>
      <c r="N5">
        <v>4</v>
      </c>
      <c r="O5">
        <v>3</v>
      </c>
      <c r="P5">
        <v>3.71</v>
      </c>
      <c r="Q5">
        <v>4</v>
      </c>
      <c r="R5">
        <v>3.93</v>
      </c>
      <c r="S5">
        <v>3</v>
      </c>
      <c r="T5">
        <v>3</v>
      </c>
      <c r="U5">
        <v>4</v>
      </c>
      <c r="V5">
        <v>4</v>
      </c>
      <c r="W5">
        <v>4</v>
      </c>
      <c r="X5">
        <v>3.86</v>
      </c>
      <c r="Z5">
        <v>3</v>
      </c>
      <c r="AA5">
        <v>3.67</v>
      </c>
      <c r="AB5">
        <v>3.8</v>
      </c>
      <c r="AC5">
        <v>3.92</v>
      </c>
      <c r="AD5">
        <v>3.92</v>
      </c>
      <c r="AE5">
        <v>4</v>
      </c>
      <c r="AF5">
        <v>3.14</v>
      </c>
      <c r="AG5">
        <f t="shared" si="0"/>
        <v>3.698666666666667</v>
      </c>
    </row>
    <row r="6" spans="1:33" x14ac:dyDescent="0.25">
      <c r="A6" s="1"/>
      <c r="B6">
        <v>3.07</v>
      </c>
      <c r="C6">
        <v>3.71</v>
      </c>
      <c r="F6">
        <v>3.63</v>
      </c>
      <c r="G6">
        <v>3.5</v>
      </c>
      <c r="H6">
        <v>2</v>
      </c>
      <c r="I6">
        <v>3</v>
      </c>
      <c r="J6">
        <v>4</v>
      </c>
      <c r="K6">
        <v>3</v>
      </c>
      <c r="L6">
        <v>3</v>
      </c>
      <c r="M6">
        <v>3</v>
      </c>
      <c r="N6">
        <v>3</v>
      </c>
      <c r="O6">
        <v>3</v>
      </c>
      <c r="P6">
        <v>3.14</v>
      </c>
      <c r="Q6">
        <v>3.79</v>
      </c>
      <c r="R6">
        <v>3.36</v>
      </c>
      <c r="S6">
        <v>3</v>
      </c>
      <c r="U6">
        <v>3.25</v>
      </c>
      <c r="V6">
        <v>3.63</v>
      </c>
      <c r="W6">
        <v>3.75</v>
      </c>
      <c r="X6">
        <v>3.55</v>
      </c>
      <c r="Z6">
        <v>3</v>
      </c>
      <c r="AA6">
        <v>3.83</v>
      </c>
      <c r="AB6">
        <v>2.9</v>
      </c>
      <c r="AC6">
        <v>3.08</v>
      </c>
      <c r="AD6">
        <v>3.23</v>
      </c>
      <c r="AE6">
        <v>3.77</v>
      </c>
      <c r="AF6">
        <v>3.07</v>
      </c>
      <c r="AG6">
        <f t="shared" si="0"/>
        <v>3.2688888888888887</v>
      </c>
    </row>
    <row r="7" spans="1:33" x14ac:dyDescent="0.25">
      <c r="A7" s="1"/>
      <c r="B7">
        <v>3</v>
      </c>
      <c r="C7">
        <v>3.29</v>
      </c>
      <c r="F7">
        <v>3.88</v>
      </c>
      <c r="G7">
        <v>3.5</v>
      </c>
      <c r="H7">
        <v>4</v>
      </c>
      <c r="I7">
        <v>3</v>
      </c>
      <c r="J7">
        <v>3</v>
      </c>
      <c r="K7">
        <v>4</v>
      </c>
      <c r="L7">
        <v>3</v>
      </c>
      <c r="M7">
        <v>4</v>
      </c>
      <c r="N7">
        <v>4</v>
      </c>
      <c r="O7">
        <v>3</v>
      </c>
      <c r="P7">
        <v>2.5</v>
      </c>
      <c r="Q7">
        <v>3</v>
      </c>
      <c r="R7">
        <v>3.64</v>
      </c>
      <c r="S7">
        <v>3</v>
      </c>
      <c r="T7">
        <v>4</v>
      </c>
      <c r="U7">
        <v>2.63</v>
      </c>
      <c r="V7">
        <v>3</v>
      </c>
      <c r="W7">
        <v>3.38</v>
      </c>
      <c r="X7">
        <v>3.32</v>
      </c>
      <c r="Y7">
        <v>3.14</v>
      </c>
      <c r="Z7">
        <v>3</v>
      </c>
      <c r="AA7">
        <v>3.5</v>
      </c>
      <c r="AB7">
        <v>2.8</v>
      </c>
      <c r="AC7">
        <v>3.38</v>
      </c>
      <c r="AD7">
        <v>3.46</v>
      </c>
      <c r="AE7">
        <v>3.54</v>
      </c>
      <c r="AF7">
        <v>3.29</v>
      </c>
      <c r="AG7">
        <f t="shared" si="0"/>
        <v>3.3189655172413794</v>
      </c>
    </row>
    <row r="8" spans="1:33" x14ac:dyDescent="0.25">
      <c r="A8" s="1"/>
      <c r="B8">
        <v>3.36</v>
      </c>
      <c r="C8">
        <v>3.93</v>
      </c>
      <c r="D8">
        <v>4</v>
      </c>
      <c r="F8">
        <v>3.13</v>
      </c>
      <c r="G8">
        <v>3</v>
      </c>
      <c r="H8">
        <v>4</v>
      </c>
      <c r="I8">
        <v>3</v>
      </c>
      <c r="J8">
        <v>3</v>
      </c>
      <c r="K8">
        <v>4</v>
      </c>
      <c r="L8">
        <v>3</v>
      </c>
      <c r="M8">
        <v>4</v>
      </c>
      <c r="N8">
        <v>4</v>
      </c>
      <c r="O8">
        <v>4</v>
      </c>
      <c r="P8">
        <v>2.86</v>
      </c>
      <c r="Q8">
        <v>3.07</v>
      </c>
      <c r="R8">
        <v>3.29</v>
      </c>
      <c r="S8">
        <v>4</v>
      </c>
      <c r="T8">
        <v>3</v>
      </c>
      <c r="U8">
        <v>3</v>
      </c>
      <c r="V8">
        <v>2.75</v>
      </c>
      <c r="W8">
        <v>3.38</v>
      </c>
      <c r="X8">
        <v>4</v>
      </c>
      <c r="Y8">
        <v>3</v>
      </c>
      <c r="Z8">
        <v>3</v>
      </c>
      <c r="AA8">
        <v>3.17</v>
      </c>
      <c r="AB8">
        <v>3.1</v>
      </c>
      <c r="AC8">
        <v>3.85</v>
      </c>
      <c r="AD8">
        <v>3.92</v>
      </c>
      <c r="AE8">
        <v>4</v>
      </c>
      <c r="AF8">
        <v>3.14</v>
      </c>
      <c r="AG8">
        <f t="shared" si="0"/>
        <v>3.4316666666666662</v>
      </c>
    </row>
    <row r="9" spans="1:33" x14ac:dyDescent="0.25">
      <c r="A9" s="1"/>
      <c r="F9">
        <v>3.25</v>
      </c>
      <c r="G9">
        <v>3.25</v>
      </c>
      <c r="H9">
        <v>4</v>
      </c>
      <c r="I9">
        <v>3</v>
      </c>
      <c r="J9">
        <v>4</v>
      </c>
      <c r="K9">
        <v>4</v>
      </c>
      <c r="L9">
        <v>4</v>
      </c>
      <c r="M9">
        <v>3</v>
      </c>
      <c r="N9">
        <v>4</v>
      </c>
      <c r="O9">
        <v>3</v>
      </c>
      <c r="P9">
        <v>3.57</v>
      </c>
      <c r="Q9">
        <v>2.5</v>
      </c>
      <c r="R9">
        <v>3.14</v>
      </c>
      <c r="S9">
        <v>3</v>
      </c>
      <c r="T9">
        <v>3</v>
      </c>
      <c r="U9">
        <v>2.88</v>
      </c>
      <c r="V9">
        <v>2.5</v>
      </c>
      <c r="W9">
        <v>2.63</v>
      </c>
      <c r="X9">
        <v>3.09</v>
      </c>
      <c r="Z9">
        <v>3</v>
      </c>
      <c r="AA9">
        <v>3.17</v>
      </c>
      <c r="AB9">
        <v>3</v>
      </c>
      <c r="AC9">
        <v>3</v>
      </c>
      <c r="AD9">
        <v>3.15</v>
      </c>
      <c r="AE9">
        <v>3</v>
      </c>
      <c r="AF9">
        <v>2.57</v>
      </c>
      <c r="AG9">
        <f t="shared" si="0"/>
        <v>3.180769230769231</v>
      </c>
    </row>
    <row r="10" spans="1:33" x14ac:dyDescent="0.25">
      <c r="A10" s="1"/>
      <c r="B10">
        <v>3.79</v>
      </c>
      <c r="C10">
        <v>4</v>
      </c>
      <c r="F10">
        <v>3.5</v>
      </c>
      <c r="G10">
        <v>3</v>
      </c>
      <c r="H10">
        <v>4</v>
      </c>
      <c r="I10">
        <v>4</v>
      </c>
      <c r="J10">
        <v>4</v>
      </c>
      <c r="K10">
        <v>4</v>
      </c>
      <c r="L10">
        <v>4</v>
      </c>
      <c r="M10">
        <v>4</v>
      </c>
      <c r="N10">
        <v>3</v>
      </c>
      <c r="O10">
        <v>4</v>
      </c>
      <c r="P10">
        <v>3.21</v>
      </c>
      <c r="Q10">
        <v>3.29</v>
      </c>
      <c r="R10">
        <v>3.14</v>
      </c>
      <c r="S10">
        <v>3</v>
      </c>
      <c r="T10">
        <v>3</v>
      </c>
      <c r="U10">
        <v>3.25</v>
      </c>
      <c r="V10">
        <v>3.13</v>
      </c>
      <c r="W10">
        <v>3.13</v>
      </c>
      <c r="X10">
        <v>3.95</v>
      </c>
      <c r="Y10">
        <v>3.27</v>
      </c>
      <c r="Z10">
        <v>3</v>
      </c>
      <c r="AA10">
        <v>4</v>
      </c>
      <c r="AB10">
        <v>3.3</v>
      </c>
      <c r="AC10">
        <v>4</v>
      </c>
      <c r="AD10">
        <v>4</v>
      </c>
      <c r="AE10">
        <v>4</v>
      </c>
      <c r="AF10">
        <v>3.71</v>
      </c>
      <c r="AG10">
        <f t="shared" si="0"/>
        <v>3.5748275862068963</v>
      </c>
    </row>
    <row r="11" spans="1:33" x14ac:dyDescent="0.25">
      <c r="A11" s="1"/>
      <c r="F11">
        <v>3.5</v>
      </c>
      <c r="G11">
        <v>4</v>
      </c>
      <c r="H11">
        <v>3</v>
      </c>
      <c r="I11">
        <v>3</v>
      </c>
      <c r="J11">
        <v>4</v>
      </c>
      <c r="K11">
        <v>4</v>
      </c>
      <c r="L11">
        <v>3</v>
      </c>
      <c r="M11">
        <v>4</v>
      </c>
      <c r="N11">
        <v>4</v>
      </c>
      <c r="O11">
        <v>3</v>
      </c>
      <c r="P11">
        <v>3.04</v>
      </c>
      <c r="Q11">
        <v>2.93</v>
      </c>
      <c r="R11">
        <v>3.43</v>
      </c>
      <c r="S11">
        <v>3</v>
      </c>
      <c r="T11">
        <v>3</v>
      </c>
      <c r="U11">
        <v>2.5</v>
      </c>
      <c r="V11">
        <v>2.5</v>
      </c>
      <c r="W11">
        <v>2.88</v>
      </c>
      <c r="X11">
        <v>3.32</v>
      </c>
      <c r="Y11">
        <v>3.41</v>
      </c>
      <c r="Z11">
        <v>3</v>
      </c>
      <c r="AA11">
        <v>4</v>
      </c>
      <c r="AB11">
        <v>2.9</v>
      </c>
      <c r="AC11">
        <v>2.77</v>
      </c>
      <c r="AD11">
        <v>3.15</v>
      </c>
      <c r="AF11">
        <v>3.71</v>
      </c>
      <c r="AG11">
        <f t="shared" si="0"/>
        <v>3.2707692307692309</v>
      </c>
    </row>
    <row r="12" spans="1:33" x14ac:dyDescent="0.25">
      <c r="A12" s="1"/>
      <c r="B12">
        <v>3.43</v>
      </c>
      <c r="C12">
        <v>3.21</v>
      </c>
      <c r="F12">
        <v>4</v>
      </c>
      <c r="G12">
        <v>3.25</v>
      </c>
      <c r="H12">
        <v>2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3</v>
      </c>
      <c r="P12">
        <v>2.71</v>
      </c>
      <c r="Q12">
        <v>3.36</v>
      </c>
      <c r="R12">
        <v>3.36</v>
      </c>
      <c r="S12">
        <v>3</v>
      </c>
      <c r="T12">
        <v>3</v>
      </c>
      <c r="U12">
        <v>2.88</v>
      </c>
      <c r="V12">
        <v>3.38</v>
      </c>
      <c r="W12">
        <v>3.25</v>
      </c>
      <c r="X12">
        <v>3.41</v>
      </c>
      <c r="Y12">
        <v>3.27</v>
      </c>
      <c r="Z12">
        <v>3</v>
      </c>
      <c r="AA12">
        <v>3.33</v>
      </c>
      <c r="AB12">
        <v>3.4</v>
      </c>
      <c r="AC12">
        <v>3.69</v>
      </c>
      <c r="AD12">
        <v>3.38</v>
      </c>
      <c r="AE12">
        <v>3.5</v>
      </c>
      <c r="AF12">
        <v>2.85</v>
      </c>
      <c r="AG12">
        <f t="shared" si="0"/>
        <v>3.3675862068965512</v>
      </c>
    </row>
    <row r="13" spans="1:33" x14ac:dyDescent="0.25">
      <c r="A13" s="1"/>
      <c r="B13">
        <v>3.14</v>
      </c>
      <c r="C13">
        <v>3.29</v>
      </c>
      <c r="F13">
        <v>3.63</v>
      </c>
      <c r="G13">
        <v>3</v>
      </c>
      <c r="H13">
        <v>4</v>
      </c>
      <c r="I13">
        <v>3</v>
      </c>
      <c r="J13">
        <v>2</v>
      </c>
      <c r="K13">
        <v>3</v>
      </c>
      <c r="L13">
        <v>4</v>
      </c>
      <c r="M13">
        <v>4</v>
      </c>
      <c r="N13">
        <v>3</v>
      </c>
      <c r="O13">
        <v>4</v>
      </c>
      <c r="P13">
        <v>2.86</v>
      </c>
      <c r="Q13">
        <v>2.93</v>
      </c>
      <c r="R13">
        <v>3.07</v>
      </c>
      <c r="S13">
        <v>4</v>
      </c>
      <c r="T13">
        <v>3</v>
      </c>
      <c r="U13">
        <v>2.88</v>
      </c>
      <c r="V13">
        <v>2.63</v>
      </c>
      <c r="W13">
        <v>3</v>
      </c>
      <c r="X13">
        <v>3.27</v>
      </c>
      <c r="Y13">
        <v>3.05</v>
      </c>
      <c r="Z13">
        <v>3</v>
      </c>
      <c r="AA13">
        <v>3.33</v>
      </c>
      <c r="AB13">
        <v>3</v>
      </c>
      <c r="AC13">
        <v>3.15</v>
      </c>
      <c r="AD13">
        <v>3.54</v>
      </c>
      <c r="AE13">
        <v>3.46</v>
      </c>
      <c r="AF13">
        <v>2.79</v>
      </c>
      <c r="AG13">
        <f t="shared" si="0"/>
        <v>3.2075862068965519</v>
      </c>
    </row>
    <row r="14" spans="1:33" x14ac:dyDescent="0.25">
      <c r="A14" s="1"/>
      <c r="B14">
        <v>3</v>
      </c>
      <c r="C14">
        <v>3.43</v>
      </c>
      <c r="F14">
        <v>3.63</v>
      </c>
      <c r="G14">
        <v>3.5</v>
      </c>
      <c r="H14">
        <v>4</v>
      </c>
      <c r="I14">
        <v>4</v>
      </c>
      <c r="J14">
        <v>3</v>
      </c>
      <c r="K14">
        <v>4</v>
      </c>
      <c r="L14">
        <v>4</v>
      </c>
      <c r="M14">
        <v>4</v>
      </c>
      <c r="N14">
        <v>4</v>
      </c>
      <c r="O14">
        <v>3</v>
      </c>
      <c r="P14">
        <v>2.86</v>
      </c>
      <c r="Q14">
        <v>3.14</v>
      </c>
      <c r="R14">
        <v>3.5</v>
      </c>
      <c r="S14">
        <v>3</v>
      </c>
      <c r="T14">
        <v>3</v>
      </c>
      <c r="U14">
        <v>3.5</v>
      </c>
      <c r="V14">
        <v>3</v>
      </c>
      <c r="W14">
        <v>3.5</v>
      </c>
      <c r="X14">
        <v>3.68</v>
      </c>
      <c r="Y14">
        <v>3.36</v>
      </c>
      <c r="Z14">
        <v>3</v>
      </c>
      <c r="AA14">
        <v>4</v>
      </c>
      <c r="AB14">
        <v>3</v>
      </c>
      <c r="AC14">
        <v>3</v>
      </c>
      <c r="AD14">
        <v>3.31</v>
      </c>
      <c r="AF14">
        <v>3.36</v>
      </c>
      <c r="AG14">
        <f t="shared" si="0"/>
        <v>3.4203571428571431</v>
      </c>
    </row>
    <row r="15" spans="1:33" x14ac:dyDescent="0.25">
      <c r="A15" s="1"/>
      <c r="B15">
        <v>2.5</v>
      </c>
      <c r="C15">
        <v>3.79</v>
      </c>
      <c r="F15">
        <v>3.75</v>
      </c>
      <c r="G15">
        <v>4</v>
      </c>
      <c r="H15">
        <v>3</v>
      </c>
      <c r="I15">
        <v>4</v>
      </c>
      <c r="J15">
        <v>3</v>
      </c>
      <c r="K15">
        <v>4</v>
      </c>
      <c r="L15">
        <v>4</v>
      </c>
      <c r="M15">
        <v>4</v>
      </c>
      <c r="N15">
        <v>4</v>
      </c>
      <c r="O15">
        <v>3</v>
      </c>
      <c r="P15">
        <v>3.14</v>
      </c>
      <c r="Q15">
        <v>2.71</v>
      </c>
      <c r="R15">
        <v>2.86</v>
      </c>
      <c r="S15">
        <v>3</v>
      </c>
      <c r="T15">
        <v>4</v>
      </c>
      <c r="U15">
        <v>2.5</v>
      </c>
      <c r="V15">
        <v>3.63</v>
      </c>
      <c r="W15">
        <v>2.74</v>
      </c>
      <c r="X15">
        <v>4</v>
      </c>
      <c r="Y15">
        <v>4</v>
      </c>
      <c r="Z15">
        <v>3</v>
      </c>
      <c r="AA15">
        <v>3.67</v>
      </c>
      <c r="AB15">
        <v>3</v>
      </c>
      <c r="AC15">
        <v>3</v>
      </c>
      <c r="AD15">
        <v>3</v>
      </c>
      <c r="AE15">
        <v>4</v>
      </c>
      <c r="AF15">
        <v>3.5</v>
      </c>
      <c r="AG15">
        <f t="shared" si="0"/>
        <v>3.4065517241379308</v>
      </c>
    </row>
    <row r="16" spans="1:33" x14ac:dyDescent="0.25">
      <c r="A16" s="1"/>
      <c r="B16">
        <v>3.21</v>
      </c>
      <c r="C16">
        <v>3.5</v>
      </c>
      <c r="F16">
        <v>3.5</v>
      </c>
      <c r="G16">
        <v>3</v>
      </c>
      <c r="H16">
        <v>3</v>
      </c>
      <c r="I16">
        <v>3</v>
      </c>
      <c r="J16">
        <v>3</v>
      </c>
      <c r="K16">
        <v>4</v>
      </c>
      <c r="L16">
        <v>4</v>
      </c>
      <c r="M16">
        <v>4</v>
      </c>
      <c r="N16">
        <v>3</v>
      </c>
      <c r="O16">
        <v>3</v>
      </c>
      <c r="P16">
        <v>3</v>
      </c>
      <c r="Q16">
        <v>3.43</v>
      </c>
      <c r="R16">
        <v>3.36</v>
      </c>
      <c r="S16">
        <v>4</v>
      </c>
      <c r="U16">
        <v>2.38</v>
      </c>
      <c r="V16">
        <v>3.25</v>
      </c>
      <c r="W16">
        <v>3.13</v>
      </c>
      <c r="X16">
        <v>3.59</v>
      </c>
      <c r="Y16">
        <v>3</v>
      </c>
      <c r="Z16">
        <v>3</v>
      </c>
      <c r="AA16">
        <v>3</v>
      </c>
      <c r="AB16">
        <v>3.1</v>
      </c>
      <c r="AC16">
        <v>3.08</v>
      </c>
      <c r="AD16">
        <v>3.15</v>
      </c>
      <c r="AE16">
        <v>3.85</v>
      </c>
      <c r="AF16">
        <v>3.21</v>
      </c>
      <c r="AG16">
        <f t="shared" si="0"/>
        <v>3.2764285714285712</v>
      </c>
    </row>
    <row r="17" spans="1:33" x14ac:dyDescent="0.25">
      <c r="A17" s="1"/>
      <c r="B17">
        <v>3.86</v>
      </c>
      <c r="C17">
        <v>4</v>
      </c>
      <c r="F17">
        <v>3.38</v>
      </c>
      <c r="G17">
        <v>2.88</v>
      </c>
      <c r="H17">
        <v>4</v>
      </c>
      <c r="I17">
        <v>4</v>
      </c>
      <c r="J17">
        <v>3</v>
      </c>
      <c r="K17">
        <v>3</v>
      </c>
      <c r="L17">
        <v>4</v>
      </c>
      <c r="M17">
        <v>3</v>
      </c>
      <c r="N17">
        <v>3</v>
      </c>
      <c r="O17">
        <v>3</v>
      </c>
      <c r="P17">
        <v>3.07</v>
      </c>
      <c r="Q17">
        <v>2.4300000000000002</v>
      </c>
      <c r="R17">
        <v>2.57</v>
      </c>
      <c r="S17">
        <v>4</v>
      </c>
      <c r="T17">
        <v>3</v>
      </c>
      <c r="U17">
        <v>2.88</v>
      </c>
      <c r="V17">
        <v>3.5</v>
      </c>
      <c r="W17">
        <v>2.5</v>
      </c>
      <c r="X17">
        <v>3.95</v>
      </c>
      <c r="Y17">
        <v>3.95</v>
      </c>
      <c r="Z17">
        <v>3</v>
      </c>
      <c r="AA17">
        <v>3.33</v>
      </c>
      <c r="AB17">
        <v>2.7</v>
      </c>
      <c r="AC17">
        <v>3.69</v>
      </c>
      <c r="AD17">
        <v>3.69</v>
      </c>
      <c r="AE17">
        <v>4</v>
      </c>
      <c r="AF17">
        <v>2.14</v>
      </c>
      <c r="AG17">
        <f t="shared" si="0"/>
        <v>3.2937931034482757</v>
      </c>
    </row>
    <row r="18" spans="1:33" x14ac:dyDescent="0.25">
      <c r="A18" s="1"/>
      <c r="F18">
        <v>2.88</v>
      </c>
      <c r="G18">
        <v>3</v>
      </c>
      <c r="H18">
        <v>3</v>
      </c>
      <c r="I18">
        <v>3</v>
      </c>
      <c r="J18">
        <v>3</v>
      </c>
      <c r="K18">
        <v>3</v>
      </c>
      <c r="L18">
        <v>3</v>
      </c>
      <c r="M18">
        <v>3</v>
      </c>
      <c r="N18">
        <v>4</v>
      </c>
      <c r="O18">
        <v>3</v>
      </c>
      <c r="P18">
        <v>2.0699999999999998</v>
      </c>
      <c r="Q18">
        <v>2.4300000000000002</v>
      </c>
      <c r="R18">
        <v>2.57</v>
      </c>
      <c r="S18">
        <v>3</v>
      </c>
      <c r="T18">
        <v>2</v>
      </c>
      <c r="U18">
        <v>2</v>
      </c>
      <c r="V18">
        <v>2</v>
      </c>
      <c r="W18">
        <v>2</v>
      </c>
      <c r="X18">
        <v>3.05</v>
      </c>
      <c r="Y18">
        <v>3.05</v>
      </c>
      <c r="Z18">
        <v>3</v>
      </c>
      <c r="AA18">
        <v>3</v>
      </c>
      <c r="AB18">
        <v>2.6</v>
      </c>
      <c r="AC18">
        <v>2.31</v>
      </c>
      <c r="AD18">
        <v>2.77</v>
      </c>
      <c r="AE18">
        <v>3.08</v>
      </c>
      <c r="AF18">
        <v>2.64</v>
      </c>
      <c r="AG18">
        <f t="shared" si="0"/>
        <v>2.7574074074074071</v>
      </c>
    </row>
    <row r="19" spans="1:33" x14ac:dyDescent="0.25">
      <c r="A19" s="1"/>
      <c r="B19">
        <v>3.64</v>
      </c>
      <c r="C19">
        <v>3.43</v>
      </c>
      <c r="D19">
        <v>3.57</v>
      </c>
      <c r="E19">
        <v>3.86</v>
      </c>
      <c r="F19">
        <v>3.88</v>
      </c>
      <c r="G19">
        <v>3.5</v>
      </c>
      <c r="H19">
        <v>4</v>
      </c>
      <c r="I19">
        <v>4</v>
      </c>
      <c r="J19">
        <v>4</v>
      </c>
      <c r="K19">
        <v>4</v>
      </c>
      <c r="L19">
        <v>4</v>
      </c>
      <c r="M19">
        <v>4</v>
      </c>
      <c r="N19">
        <v>4</v>
      </c>
      <c r="O19">
        <v>4</v>
      </c>
      <c r="P19">
        <v>3.86</v>
      </c>
      <c r="Q19">
        <v>3.71</v>
      </c>
      <c r="R19">
        <v>3.79</v>
      </c>
      <c r="S19">
        <v>4</v>
      </c>
      <c r="T19">
        <v>3</v>
      </c>
      <c r="U19">
        <v>3.75</v>
      </c>
      <c r="V19">
        <v>3.63</v>
      </c>
      <c r="W19">
        <v>3.63</v>
      </c>
      <c r="Y19">
        <v>3.77</v>
      </c>
      <c r="Z19">
        <v>3</v>
      </c>
      <c r="AA19">
        <v>3</v>
      </c>
      <c r="AB19">
        <v>3.7</v>
      </c>
      <c r="AC19">
        <v>3.33</v>
      </c>
      <c r="AD19">
        <v>3.62</v>
      </c>
      <c r="AE19">
        <v>3.92</v>
      </c>
      <c r="AF19">
        <v>3.29</v>
      </c>
      <c r="AG19">
        <f t="shared" si="0"/>
        <v>3.6959999999999997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2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A3" sqref="A3:A22"/>
    </sheetView>
  </sheetViews>
  <sheetFormatPr defaultRowHeight="15" x14ac:dyDescent="0.25"/>
  <cols>
    <col min="38" max="38" width="8.85546875" style="3"/>
    <col min="39" max="39" width="12.28515625" customWidth="1"/>
  </cols>
  <sheetData>
    <row r="1" spans="1:40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33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29</v>
      </c>
      <c r="R1" t="s">
        <v>30</v>
      </c>
      <c r="S1" t="s">
        <v>31</v>
      </c>
      <c r="T1" t="s">
        <v>14</v>
      </c>
      <c r="U1" t="s">
        <v>13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26</v>
      </c>
      <c r="AE1" t="s">
        <v>34</v>
      </c>
      <c r="AF1" t="s">
        <v>23</v>
      </c>
      <c r="AG1" t="s">
        <v>24</v>
      </c>
      <c r="AH1" t="s">
        <v>25</v>
      </c>
      <c r="AI1" t="s">
        <v>32</v>
      </c>
      <c r="AJ1" t="s">
        <v>43</v>
      </c>
      <c r="AM1" t="s">
        <v>39</v>
      </c>
      <c r="AN1" s="4" t="s">
        <v>44</v>
      </c>
    </row>
    <row r="2" spans="1:40" x14ac:dyDescent="0.25">
      <c r="A2" s="1" t="s">
        <v>35</v>
      </c>
      <c r="B2" s="2"/>
      <c r="C2" s="2"/>
      <c r="F2" s="2">
        <v>0.08</v>
      </c>
      <c r="G2" s="2">
        <v>0.05</v>
      </c>
      <c r="H2" s="2">
        <v>0.09</v>
      </c>
      <c r="I2" s="2">
        <v>0.01</v>
      </c>
      <c r="J2" s="2">
        <v>0.01</v>
      </c>
      <c r="K2" s="2">
        <v>0.01</v>
      </c>
      <c r="L2" s="2">
        <v>0.01</v>
      </c>
      <c r="M2" s="2">
        <v>0.01</v>
      </c>
      <c r="N2" s="2">
        <v>0.01</v>
      </c>
      <c r="O2" s="2">
        <v>0.01</v>
      </c>
      <c r="P2" s="2">
        <v>0.01</v>
      </c>
      <c r="Q2" s="2">
        <v>0.04</v>
      </c>
      <c r="R2" s="2">
        <v>0.04</v>
      </c>
      <c r="S2" s="2">
        <v>0.04</v>
      </c>
      <c r="T2" s="2">
        <v>0.01</v>
      </c>
      <c r="U2" s="2">
        <v>0.01</v>
      </c>
      <c r="V2" s="2">
        <v>0.03</v>
      </c>
      <c r="W2" s="2">
        <v>0.03</v>
      </c>
      <c r="X2" s="2">
        <v>0.03</v>
      </c>
      <c r="Y2" s="2">
        <v>0.11</v>
      </c>
      <c r="Z2" s="2">
        <v>0.1</v>
      </c>
      <c r="AA2" s="2">
        <v>0.01</v>
      </c>
      <c r="AB2" s="2">
        <v>0.1</v>
      </c>
      <c r="AC2" s="2">
        <v>0.01</v>
      </c>
      <c r="AD2" s="2">
        <v>0.05</v>
      </c>
      <c r="AE2" s="2">
        <v>0.09</v>
      </c>
      <c r="AI2" s="2">
        <f>SUM(B2:AH2)</f>
        <v>1</v>
      </c>
      <c r="AK2" s="7" t="s">
        <v>45</v>
      </c>
    </row>
    <row r="3" spans="1:40" x14ac:dyDescent="0.25">
      <c r="A3" s="1"/>
      <c r="B3">
        <v>3.29</v>
      </c>
      <c r="C3">
        <v>3.57</v>
      </c>
      <c r="F3">
        <f>AVERAGE(B3:E3)</f>
        <v>3.4299999999999997</v>
      </c>
      <c r="G3">
        <v>4</v>
      </c>
      <c r="H3">
        <v>4</v>
      </c>
      <c r="I3">
        <v>4</v>
      </c>
      <c r="J3">
        <v>3</v>
      </c>
      <c r="K3">
        <v>4</v>
      </c>
      <c r="L3">
        <v>4</v>
      </c>
      <c r="M3">
        <v>4</v>
      </c>
      <c r="N3">
        <v>4</v>
      </c>
      <c r="O3">
        <v>4</v>
      </c>
      <c r="P3">
        <v>4</v>
      </c>
      <c r="Q3">
        <v>3.29</v>
      </c>
      <c r="R3">
        <v>3.71</v>
      </c>
      <c r="S3">
        <v>3.79</v>
      </c>
      <c r="T3">
        <v>4</v>
      </c>
      <c r="U3">
        <v>4</v>
      </c>
      <c r="V3">
        <v>3.38</v>
      </c>
      <c r="W3">
        <v>3.75</v>
      </c>
      <c r="X3">
        <v>3.63</v>
      </c>
      <c r="Y3">
        <v>3.59</v>
      </c>
      <c r="Z3">
        <v>3.68</v>
      </c>
      <c r="AA3">
        <v>3</v>
      </c>
      <c r="AB3">
        <v>4</v>
      </c>
      <c r="AC3">
        <v>3.3</v>
      </c>
      <c r="AD3">
        <v>3.43</v>
      </c>
      <c r="AE3">
        <f t="shared" ref="AE3:AE20" si="0">AVERAGE(AF3:AH3)</f>
        <v>3.206666666666667</v>
      </c>
      <c r="AF3">
        <v>2.77</v>
      </c>
      <c r="AG3">
        <v>3.31</v>
      </c>
      <c r="AH3">
        <v>3.54</v>
      </c>
      <c r="AI3">
        <f>AVERAGE(F3:AE3)</f>
        <v>3.6994871794871793</v>
      </c>
      <c r="AJ3">
        <f t="shared" ref="AJ3:AJ22" si="1">SUMPRODUCT(F3:AE3,Weights/SUM(Weights))</f>
        <v>3.6648000000000001</v>
      </c>
      <c r="AK3">
        <f>AJ3/3.8</f>
        <v>0.96442105263157896</v>
      </c>
      <c r="AL3" s="3">
        <f>AK3</f>
        <v>0.96442105263157896</v>
      </c>
      <c r="AM3">
        <v>92</v>
      </c>
      <c r="AN3">
        <v>93</v>
      </c>
    </row>
    <row r="4" spans="1:40" x14ac:dyDescent="0.25">
      <c r="A4" s="1"/>
      <c r="B4">
        <v>3.57</v>
      </c>
      <c r="C4">
        <v>3.67</v>
      </c>
      <c r="F4">
        <f t="shared" ref="F4:F20" si="2">AVERAGE(B4:E4)</f>
        <v>3.62</v>
      </c>
      <c r="G4">
        <v>3.88</v>
      </c>
      <c r="H4">
        <v>3.5</v>
      </c>
      <c r="I4">
        <v>4</v>
      </c>
      <c r="J4">
        <v>4</v>
      </c>
      <c r="K4">
        <v>3</v>
      </c>
      <c r="L4">
        <v>4</v>
      </c>
      <c r="M4">
        <v>4</v>
      </c>
      <c r="N4">
        <v>4</v>
      </c>
      <c r="O4">
        <v>4</v>
      </c>
      <c r="P4">
        <v>4</v>
      </c>
      <c r="Q4">
        <v>2.64</v>
      </c>
      <c r="R4">
        <v>2.57</v>
      </c>
      <c r="S4">
        <v>3</v>
      </c>
      <c r="T4">
        <v>4</v>
      </c>
      <c r="U4">
        <v>3</v>
      </c>
      <c r="V4">
        <v>2.38</v>
      </c>
      <c r="W4">
        <v>2.5</v>
      </c>
      <c r="X4">
        <v>2.75</v>
      </c>
      <c r="Y4">
        <v>3.5</v>
      </c>
      <c r="Z4">
        <v>3.36</v>
      </c>
      <c r="AA4">
        <v>3</v>
      </c>
      <c r="AB4">
        <v>3.67</v>
      </c>
      <c r="AC4">
        <v>2.7</v>
      </c>
      <c r="AD4">
        <v>3.21</v>
      </c>
      <c r="AE4">
        <f t="shared" si="0"/>
        <v>3.6933333333333334</v>
      </c>
      <c r="AF4">
        <v>3.54</v>
      </c>
      <c r="AG4">
        <v>3.54</v>
      </c>
      <c r="AH4">
        <v>4</v>
      </c>
      <c r="AI4">
        <f t="shared" ref="AI4:AI20" si="3">AVERAGE(F4:AE4)</f>
        <v>3.3835897435897433</v>
      </c>
      <c r="AJ4">
        <f t="shared" si="1"/>
        <v>3.3737999999999997</v>
      </c>
      <c r="AK4">
        <f t="shared" ref="AK4:AK22" si="4">AJ4/3.8</f>
        <v>0.88784210526315788</v>
      </c>
      <c r="AL4" s="3">
        <f t="shared" ref="AL4:AL20" si="5">AK4</f>
        <v>0.88784210526315788</v>
      </c>
      <c r="AM4">
        <v>89</v>
      </c>
      <c r="AN4">
        <v>90</v>
      </c>
    </row>
    <row r="5" spans="1:40" x14ac:dyDescent="0.25">
      <c r="A5" s="1"/>
      <c r="B5">
        <v>3.07</v>
      </c>
      <c r="C5">
        <v>3.29</v>
      </c>
      <c r="F5">
        <f t="shared" si="2"/>
        <v>3.1799999999999997</v>
      </c>
      <c r="G5">
        <v>3.5</v>
      </c>
      <c r="H5">
        <v>3.25</v>
      </c>
      <c r="I5">
        <v>3</v>
      </c>
      <c r="J5">
        <v>3</v>
      </c>
      <c r="K5">
        <v>3</v>
      </c>
      <c r="L5">
        <v>4</v>
      </c>
      <c r="M5">
        <v>4</v>
      </c>
      <c r="N5">
        <v>4</v>
      </c>
      <c r="O5">
        <v>4</v>
      </c>
      <c r="P5">
        <v>3</v>
      </c>
      <c r="Q5">
        <v>2.64</v>
      </c>
      <c r="R5">
        <v>3.57</v>
      </c>
      <c r="S5">
        <v>3.29</v>
      </c>
      <c r="T5">
        <v>3</v>
      </c>
      <c r="V5">
        <v>2.5</v>
      </c>
      <c r="W5">
        <v>3.25</v>
      </c>
      <c r="X5">
        <v>3.5</v>
      </c>
      <c r="Y5">
        <v>3.05</v>
      </c>
      <c r="Z5">
        <v>3.45</v>
      </c>
      <c r="AA5">
        <v>3</v>
      </c>
      <c r="AB5">
        <v>3</v>
      </c>
      <c r="AC5">
        <v>2.8</v>
      </c>
      <c r="AD5">
        <v>2</v>
      </c>
      <c r="AE5">
        <f t="shared" si="0"/>
        <v>3.25</v>
      </c>
      <c r="AF5">
        <v>3.25</v>
      </c>
      <c r="AI5">
        <f t="shared" si="3"/>
        <v>3.2091999999999996</v>
      </c>
      <c r="AJ5">
        <f t="shared" si="1"/>
        <v>3.1204000000000005</v>
      </c>
      <c r="AK5">
        <f t="shared" si="4"/>
        <v>0.82115789473684231</v>
      </c>
      <c r="AL5" s="3">
        <f t="shared" si="5"/>
        <v>0.82115789473684231</v>
      </c>
      <c r="AM5">
        <v>86</v>
      </c>
      <c r="AN5">
        <v>87</v>
      </c>
    </row>
    <row r="6" spans="1:40" x14ac:dyDescent="0.25">
      <c r="A6" s="1"/>
      <c r="B6">
        <v>4</v>
      </c>
      <c r="C6">
        <v>3.79</v>
      </c>
      <c r="D6">
        <v>3.86</v>
      </c>
      <c r="E6">
        <v>3.86</v>
      </c>
      <c r="F6">
        <f t="shared" si="2"/>
        <v>3.8774999999999999</v>
      </c>
      <c r="G6">
        <v>4</v>
      </c>
      <c r="H6">
        <v>3.5</v>
      </c>
      <c r="I6">
        <v>3</v>
      </c>
      <c r="J6">
        <v>4</v>
      </c>
      <c r="K6">
        <v>4</v>
      </c>
      <c r="L6">
        <v>4</v>
      </c>
      <c r="M6">
        <v>4</v>
      </c>
      <c r="N6">
        <v>3</v>
      </c>
      <c r="O6">
        <v>4</v>
      </c>
      <c r="P6">
        <v>3</v>
      </c>
      <c r="Q6">
        <v>3.71</v>
      </c>
      <c r="R6">
        <v>4</v>
      </c>
      <c r="S6">
        <v>3.93</v>
      </c>
      <c r="T6">
        <v>3</v>
      </c>
      <c r="U6">
        <v>3</v>
      </c>
      <c r="V6">
        <v>4</v>
      </c>
      <c r="W6">
        <v>4</v>
      </c>
      <c r="X6">
        <v>4</v>
      </c>
      <c r="Y6">
        <v>3.86</v>
      </c>
      <c r="Z6">
        <v>3.8</v>
      </c>
      <c r="AA6">
        <v>3</v>
      </c>
      <c r="AB6">
        <v>3.67</v>
      </c>
      <c r="AC6">
        <v>3.8</v>
      </c>
      <c r="AD6">
        <v>3.14</v>
      </c>
      <c r="AE6">
        <f t="shared" si="0"/>
        <v>3.9466666666666668</v>
      </c>
      <c r="AF6">
        <v>3.92</v>
      </c>
      <c r="AG6">
        <v>3.92</v>
      </c>
      <c r="AH6">
        <v>4</v>
      </c>
      <c r="AI6">
        <f t="shared" si="3"/>
        <v>3.6628525641025642</v>
      </c>
      <c r="AJ6">
        <f t="shared" si="1"/>
        <v>3.7525999999999997</v>
      </c>
      <c r="AK6">
        <f t="shared" si="4"/>
        <v>0.9875263157894737</v>
      </c>
      <c r="AL6" s="3">
        <f t="shared" si="5"/>
        <v>0.9875263157894737</v>
      </c>
      <c r="AM6">
        <v>93</v>
      </c>
      <c r="AN6">
        <v>94</v>
      </c>
    </row>
    <row r="7" spans="1:40" x14ac:dyDescent="0.25">
      <c r="A7" s="1"/>
      <c r="B7">
        <v>3.07</v>
      </c>
      <c r="C7">
        <v>3.71</v>
      </c>
      <c r="F7">
        <f t="shared" si="2"/>
        <v>3.3899999999999997</v>
      </c>
      <c r="G7">
        <v>3.63</v>
      </c>
      <c r="H7">
        <v>3.5</v>
      </c>
      <c r="I7">
        <v>2</v>
      </c>
      <c r="J7">
        <v>3</v>
      </c>
      <c r="K7">
        <v>4</v>
      </c>
      <c r="L7">
        <v>3</v>
      </c>
      <c r="M7">
        <v>3</v>
      </c>
      <c r="N7">
        <v>3</v>
      </c>
      <c r="O7">
        <v>3</v>
      </c>
      <c r="P7">
        <v>3</v>
      </c>
      <c r="Q7">
        <v>3.14</v>
      </c>
      <c r="R7">
        <v>3.79</v>
      </c>
      <c r="S7">
        <v>3.36</v>
      </c>
      <c r="T7">
        <v>3</v>
      </c>
      <c r="U7">
        <v>3</v>
      </c>
      <c r="V7">
        <v>3.25</v>
      </c>
      <c r="W7">
        <v>3.63</v>
      </c>
      <c r="X7">
        <v>3.75</v>
      </c>
      <c r="Y7">
        <v>3.55</v>
      </c>
      <c r="Z7">
        <v>3.6</v>
      </c>
      <c r="AA7">
        <v>3</v>
      </c>
      <c r="AB7">
        <v>3.83</v>
      </c>
      <c r="AC7">
        <v>2.9</v>
      </c>
      <c r="AD7">
        <v>3.07</v>
      </c>
      <c r="AE7">
        <f t="shared" si="0"/>
        <v>3.36</v>
      </c>
      <c r="AF7">
        <v>3.08</v>
      </c>
      <c r="AG7">
        <v>3.23</v>
      </c>
      <c r="AH7">
        <v>3.77</v>
      </c>
      <c r="AI7">
        <f t="shared" si="3"/>
        <v>3.2596153846153841</v>
      </c>
      <c r="AJ7">
        <f t="shared" si="1"/>
        <v>3.4466000000000001</v>
      </c>
      <c r="AK7">
        <f t="shared" si="4"/>
        <v>0.90700000000000003</v>
      </c>
      <c r="AL7" s="3">
        <f t="shared" si="5"/>
        <v>0.90700000000000003</v>
      </c>
      <c r="AM7">
        <v>89</v>
      </c>
      <c r="AN7">
        <v>90</v>
      </c>
    </row>
    <row r="8" spans="1:40" x14ac:dyDescent="0.25">
      <c r="A8" s="1"/>
      <c r="B8">
        <v>3</v>
      </c>
      <c r="C8">
        <v>3.29</v>
      </c>
      <c r="F8">
        <f t="shared" si="2"/>
        <v>3.145</v>
      </c>
      <c r="G8">
        <v>3.88</v>
      </c>
      <c r="H8">
        <v>3.5</v>
      </c>
      <c r="I8">
        <v>4</v>
      </c>
      <c r="J8">
        <v>3</v>
      </c>
      <c r="K8">
        <v>3</v>
      </c>
      <c r="L8">
        <v>4</v>
      </c>
      <c r="M8">
        <v>3</v>
      </c>
      <c r="N8">
        <v>4</v>
      </c>
      <c r="O8">
        <v>4</v>
      </c>
      <c r="P8">
        <v>3</v>
      </c>
      <c r="Q8">
        <v>2.5</v>
      </c>
      <c r="R8">
        <v>3</v>
      </c>
      <c r="S8">
        <v>3.64</v>
      </c>
      <c r="T8">
        <v>3</v>
      </c>
      <c r="U8">
        <v>4</v>
      </c>
      <c r="V8">
        <v>2.63</v>
      </c>
      <c r="W8">
        <v>3</v>
      </c>
      <c r="X8">
        <v>3.38</v>
      </c>
      <c r="Y8">
        <v>3.32</v>
      </c>
      <c r="Z8">
        <v>3.14</v>
      </c>
      <c r="AA8">
        <v>3</v>
      </c>
      <c r="AB8">
        <v>3.5</v>
      </c>
      <c r="AC8">
        <v>2.8</v>
      </c>
      <c r="AD8">
        <v>3.29</v>
      </c>
      <c r="AE8">
        <f t="shared" si="0"/>
        <v>3.4599999999999995</v>
      </c>
      <c r="AF8">
        <v>3.38</v>
      </c>
      <c r="AG8">
        <v>3.46</v>
      </c>
      <c r="AH8">
        <v>3.54</v>
      </c>
      <c r="AI8">
        <f t="shared" si="3"/>
        <v>3.3148076923076926</v>
      </c>
      <c r="AJ8">
        <f t="shared" si="1"/>
        <v>3.3095999999999997</v>
      </c>
      <c r="AK8">
        <f t="shared" si="4"/>
        <v>0.87094736842105258</v>
      </c>
      <c r="AL8" s="3">
        <f t="shared" si="5"/>
        <v>0.87094736842105258</v>
      </c>
      <c r="AM8">
        <v>88</v>
      </c>
      <c r="AN8">
        <v>89</v>
      </c>
    </row>
    <row r="9" spans="1:40" x14ac:dyDescent="0.25">
      <c r="A9" s="1"/>
      <c r="B9">
        <v>3.36</v>
      </c>
      <c r="C9">
        <v>3.93</v>
      </c>
      <c r="D9">
        <v>4</v>
      </c>
      <c r="F9">
        <f t="shared" si="2"/>
        <v>3.7633333333333332</v>
      </c>
      <c r="G9">
        <v>3.13</v>
      </c>
      <c r="H9">
        <v>3</v>
      </c>
      <c r="I9">
        <v>4</v>
      </c>
      <c r="J9">
        <v>3</v>
      </c>
      <c r="K9">
        <v>3</v>
      </c>
      <c r="L9">
        <v>4</v>
      </c>
      <c r="M9">
        <v>3</v>
      </c>
      <c r="N9">
        <v>4</v>
      </c>
      <c r="O9">
        <v>4</v>
      </c>
      <c r="P9">
        <v>4</v>
      </c>
      <c r="Q9">
        <v>2.86</v>
      </c>
      <c r="R9">
        <v>3.07</v>
      </c>
      <c r="S9">
        <v>3.29</v>
      </c>
      <c r="T9">
        <v>4</v>
      </c>
      <c r="U9">
        <v>3</v>
      </c>
      <c r="V9">
        <v>3</v>
      </c>
      <c r="W9">
        <v>2.75</v>
      </c>
      <c r="X9">
        <v>3.38</v>
      </c>
      <c r="Y9">
        <v>4</v>
      </c>
      <c r="Z9">
        <v>3</v>
      </c>
      <c r="AA9">
        <v>3</v>
      </c>
      <c r="AB9">
        <v>3.17</v>
      </c>
      <c r="AC9">
        <v>3.1</v>
      </c>
      <c r="AD9">
        <v>3.14</v>
      </c>
      <c r="AE9">
        <f t="shared" si="0"/>
        <v>3.9233333333333333</v>
      </c>
      <c r="AF9">
        <v>3.85</v>
      </c>
      <c r="AG9">
        <v>3.92</v>
      </c>
      <c r="AH9">
        <v>4</v>
      </c>
      <c r="AI9">
        <f t="shared" si="3"/>
        <v>3.3683333333333327</v>
      </c>
      <c r="AJ9">
        <f t="shared" si="1"/>
        <v>3.3583666666666674</v>
      </c>
      <c r="AK9">
        <f t="shared" si="4"/>
        <v>0.88378070175438617</v>
      </c>
      <c r="AL9" s="3">
        <f t="shared" si="5"/>
        <v>0.88378070175438617</v>
      </c>
      <c r="AM9">
        <v>89</v>
      </c>
      <c r="AN9">
        <v>90</v>
      </c>
    </row>
    <row r="10" spans="1:40" x14ac:dyDescent="0.25">
      <c r="A10" s="1"/>
      <c r="B10">
        <v>3.4</v>
      </c>
      <c r="C10">
        <v>3.1</v>
      </c>
      <c r="D10">
        <v>3</v>
      </c>
      <c r="F10">
        <f t="shared" si="2"/>
        <v>3.1666666666666665</v>
      </c>
      <c r="G10">
        <v>3.25</v>
      </c>
      <c r="H10">
        <v>3.25</v>
      </c>
      <c r="I10">
        <v>4</v>
      </c>
      <c r="J10">
        <v>3</v>
      </c>
      <c r="K10">
        <v>4</v>
      </c>
      <c r="L10">
        <v>4</v>
      </c>
      <c r="M10">
        <v>4</v>
      </c>
      <c r="N10">
        <v>3</v>
      </c>
      <c r="O10">
        <v>4</v>
      </c>
      <c r="P10">
        <v>3</v>
      </c>
      <c r="Q10">
        <v>3.57</v>
      </c>
      <c r="R10">
        <v>2.5</v>
      </c>
      <c r="S10">
        <v>3.14</v>
      </c>
      <c r="T10">
        <v>3</v>
      </c>
      <c r="U10">
        <v>3</v>
      </c>
      <c r="V10">
        <v>2.88</v>
      </c>
      <c r="W10">
        <v>2.5</v>
      </c>
      <c r="X10">
        <v>2.63</v>
      </c>
      <c r="Y10">
        <v>3.09</v>
      </c>
      <c r="Z10">
        <v>3.1</v>
      </c>
      <c r="AA10">
        <v>3</v>
      </c>
      <c r="AB10">
        <v>3.17</v>
      </c>
      <c r="AC10">
        <v>3</v>
      </c>
      <c r="AD10">
        <v>2.57</v>
      </c>
      <c r="AE10">
        <f t="shared" si="0"/>
        <v>3.0500000000000003</v>
      </c>
      <c r="AF10">
        <v>3</v>
      </c>
      <c r="AG10">
        <v>3.15</v>
      </c>
      <c r="AH10">
        <v>3</v>
      </c>
      <c r="AI10">
        <f t="shared" si="3"/>
        <v>3.187179487179487</v>
      </c>
      <c r="AJ10">
        <f t="shared" si="1"/>
        <v>3.0969333333333333</v>
      </c>
      <c r="AK10">
        <f t="shared" si="4"/>
        <v>0.81498245614035092</v>
      </c>
      <c r="AL10" s="3">
        <f t="shared" si="5"/>
        <v>0.81498245614035092</v>
      </c>
      <c r="AM10">
        <v>86</v>
      </c>
      <c r="AN10">
        <v>87</v>
      </c>
    </row>
    <row r="11" spans="1:40" x14ac:dyDescent="0.25">
      <c r="A11" s="1"/>
      <c r="B11">
        <v>3.79</v>
      </c>
      <c r="C11">
        <v>4</v>
      </c>
      <c r="F11">
        <f t="shared" si="2"/>
        <v>3.895</v>
      </c>
      <c r="G11">
        <v>3.5</v>
      </c>
      <c r="H11">
        <v>3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3</v>
      </c>
      <c r="P11">
        <v>4</v>
      </c>
      <c r="Q11">
        <v>3.21</v>
      </c>
      <c r="R11">
        <v>3.29</v>
      </c>
      <c r="S11">
        <v>3.14</v>
      </c>
      <c r="T11">
        <v>3</v>
      </c>
      <c r="U11">
        <v>3</v>
      </c>
      <c r="V11">
        <v>3.25</v>
      </c>
      <c r="W11">
        <v>3.13</v>
      </c>
      <c r="X11">
        <v>3.13</v>
      </c>
      <c r="Y11">
        <v>3.95</v>
      </c>
      <c r="Z11">
        <v>3.27</v>
      </c>
      <c r="AA11">
        <v>3</v>
      </c>
      <c r="AB11">
        <v>4</v>
      </c>
      <c r="AC11">
        <v>3.3</v>
      </c>
      <c r="AD11">
        <v>3.71</v>
      </c>
      <c r="AE11">
        <f t="shared" si="0"/>
        <v>4</v>
      </c>
      <c r="AF11">
        <v>4</v>
      </c>
      <c r="AG11">
        <v>4</v>
      </c>
      <c r="AH11">
        <v>4</v>
      </c>
      <c r="AI11">
        <f t="shared" si="3"/>
        <v>3.529807692307692</v>
      </c>
      <c r="AJ11">
        <f t="shared" si="1"/>
        <v>3.5674999999999994</v>
      </c>
      <c r="AK11">
        <f t="shared" si="4"/>
        <v>0.93881578947368416</v>
      </c>
      <c r="AL11" s="3">
        <f t="shared" si="5"/>
        <v>0.93881578947368416</v>
      </c>
      <c r="AM11">
        <v>91</v>
      </c>
      <c r="AN11">
        <v>92</v>
      </c>
    </row>
    <row r="12" spans="1:40" x14ac:dyDescent="0.25">
      <c r="A12" s="1"/>
      <c r="B12">
        <v>3</v>
      </c>
      <c r="C12">
        <v>3.4</v>
      </c>
      <c r="D12">
        <v>3.3</v>
      </c>
      <c r="F12">
        <f t="shared" si="2"/>
        <v>3.2333333333333329</v>
      </c>
      <c r="G12">
        <v>3.5</v>
      </c>
      <c r="H12">
        <v>4</v>
      </c>
      <c r="I12">
        <v>3</v>
      </c>
      <c r="J12">
        <v>3</v>
      </c>
      <c r="K12">
        <v>4</v>
      </c>
      <c r="L12">
        <v>4</v>
      </c>
      <c r="M12">
        <v>3</v>
      </c>
      <c r="N12">
        <v>4</v>
      </c>
      <c r="O12">
        <v>4</v>
      </c>
      <c r="P12">
        <v>3</v>
      </c>
      <c r="Q12">
        <v>3.04</v>
      </c>
      <c r="R12">
        <v>2.93</v>
      </c>
      <c r="S12">
        <v>3.43</v>
      </c>
      <c r="T12">
        <v>3</v>
      </c>
      <c r="U12">
        <v>3</v>
      </c>
      <c r="V12">
        <v>2.5</v>
      </c>
      <c r="W12">
        <v>2.5</v>
      </c>
      <c r="X12">
        <v>2.88</v>
      </c>
      <c r="Y12">
        <v>3.32</v>
      </c>
      <c r="Z12">
        <v>3.41</v>
      </c>
      <c r="AA12">
        <v>3</v>
      </c>
      <c r="AB12">
        <v>4</v>
      </c>
      <c r="AC12">
        <v>2.9</v>
      </c>
      <c r="AD12">
        <v>3.71</v>
      </c>
      <c r="AE12">
        <f t="shared" si="0"/>
        <v>3.1733333333333333</v>
      </c>
      <c r="AF12">
        <v>2.77</v>
      </c>
      <c r="AG12">
        <v>3.15</v>
      </c>
      <c r="AH12">
        <v>3.6</v>
      </c>
      <c r="AI12">
        <f t="shared" si="3"/>
        <v>3.2894871794871792</v>
      </c>
      <c r="AJ12">
        <f t="shared" si="1"/>
        <v>3.3823666666666665</v>
      </c>
      <c r="AK12">
        <f t="shared" si="4"/>
        <v>0.89009649122807022</v>
      </c>
      <c r="AL12" s="3">
        <f t="shared" si="5"/>
        <v>0.89009649122807022</v>
      </c>
      <c r="AM12">
        <v>89</v>
      </c>
      <c r="AN12">
        <v>90</v>
      </c>
    </row>
    <row r="13" spans="1:40" x14ac:dyDescent="0.25">
      <c r="A13" s="1"/>
      <c r="B13">
        <v>3.43</v>
      </c>
      <c r="C13">
        <v>3.21</v>
      </c>
      <c r="F13">
        <f t="shared" si="2"/>
        <v>3.3200000000000003</v>
      </c>
      <c r="G13">
        <v>4</v>
      </c>
      <c r="H13">
        <v>3.25</v>
      </c>
      <c r="I13">
        <v>2</v>
      </c>
      <c r="J13">
        <v>4</v>
      </c>
      <c r="K13">
        <v>4</v>
      </c>
      <c r="L13">
        <v>4</v>
      </c>
      <c r="M13">
        <v>4</v>
      </c>
      <c r="N13">
        <v>4</v>
      </c>
      <c r="O13">
        <v>4</v>
      </c>
      <c r="P13">
        <v>3</v>
      </c>
      <c r="Q13">
        <v>2.71</v>
      </c>
      <c r="R13">
        <v>3.36</v>
      </c>
      <c r="S13">
        <v>3.36</v>
      </c>
      <c r="T13">
        <v>3</v>
      </c>
      <c r="U13">
        <v>3</v>
      </c>
      <c r="V13">
        <v>2.88</v>
      </c>
      <c r="W13">
        <v>3.38</v>
      </c>
      <c r="X13">
        <v>3.25</v>
      </c>
      <c r="Y13">
        <v>3.41</v>
      </c>
      <c r="Z13">
        <v>3.27</v>
      </c>
      <c r="AA13">
        <v>3</v>
      </c>
      <c r="AB13">
        <v>3.33</v>
      </c>
      <c r="AC13">
        <v>3.4</v>
      </c>
      <c r="AD13">
        <v>2.85</v>
      </c>
      <c r="AE13">
        <f t="shared" si="0"/>
        <v>3.5233333333333334</v>
      </c>
      <c r="AF13">
        <v>3.69</v>
      </c>
      <c r="AG13">
        <v>3.38</v>
      </c>
      <c r="AH13">
        <v>3.5</v>
      </c>
      <c r="AI13">
        <f t="shared" si="3"/>
        <v>3.3574358974358969</v>
      </c>
      <c r="AJ13">
        <f t="shared" si="1"/>
        <v>3.3293000000000004</v>
      </c>
      <c r="AK13">
        <f t="shared" si="4"/>
        <v>0.87613157894736859</v>
      </c>
      <c r="AL13" s="3">
        <f t="shared" si="5"/>
        <v>0.87613157894736859</v>
      </c>
      <c r="AM13">
        <v>88</v>
      </c>
      <c r="AN13">
        <v>89</v>
      </c>
    </row>
    <row r="14" spans="1:40" x14ac:dyDescent="0.25">
      <c r="A14" s="1"/>
      <c r="B14">
        <v>3.14</v>
      </c>
      <c r="C14">
        <v>3.29</v>
      </c>
      <c r="F14">
        <f t="shared" si="2"/>
        <v>3.2149999999999999</v>
      </c>
      <c r="G14">
        <v>3.63</v>
      </c>
      <c r="H14">
        <v>3</v>
      </c>
      <c r="I14">
        <v>4</v>
      </c>
      <c r="J14">
        <v>3</v>
      </c>
      <c r="K14">
        <v>2</v>
      </c>
      <c r="L14">
        <v>3</v>
      </c>
      <c r="M14">
        <v>4</v>
      </c>
      <c r="N14">
        <v>4</v>
      </c>
      <c r="O14">
        <v>3</v>
      </c>
      <c r="P14">
        <v>4</v>
      </c>
      <c r="Q14">
        <v>2.86</v>
      </c>
      <c r="R14">
        <v>2.93</v>
      </c>
      <c r="S14">
        <v>3.07</v>
      </c>
      <c r="T14">
        <v>4</v>
      </c>
      <c r="U14">
        <v>3</v>
      </c>
      <c r="V14">
        <v>2.88</v>
      </c>
      <c r="W14">
        <v>2.63</v>
      </c>
      <c r="X14">
        <v>3</v>
      </c>
      <c r="Y14">
        <v>3.27</v>
      </c>
      <c r="Z14">
        <v>3.05</v>
      </c>
      <c r="AA14">
        <v>3</v>
      </c>
      <c r="AB14">
        <v>3.33</v>
      </c>
      <c r="AC14">
        <v>3</v>
      </c>
      <c r="AD14">
        <v>2.79</v>
      </c>
      <c r="AE14">
        <f t="shared" si="0"/>
        <v>3.3833333333333329</v>
      </c>
      <c r="AF14">
        <v>3.15</v>
      </c>
      <c r="AG14">
        <v>3.54</v>
      </c>
      <c r="AH14">
        <v>3.46</v>
      </c>
      <c r="AI14">
        <f t="shared" si="3"/>
        <v>3.1937820512820512</v>
      </c>
      <c r="AJ14">
        <f t="shared" si="1"/>
        <v>3.1601000000000004</v>
      </c>
      <c r="AK14">
        <f t="shared" si="4"/>
        <v>0.83160526315789485</v>
      </c>
      <c r="AL14" s="3">
        <f t="shared" si="5"/>
        <v>0.83160526315789485</v>
      </c>
      <c r="AM14">
        <v>87</v>
      </c>
      <c r="AN14">
        <v>88</v>
      </c>
    </row>
    <row r="15" spans="1:40" x14ac:dyDescent="0.25">
      <c r="A15" s="1"/>
      <c r="B15">
        <v>3</v>
      </c>
      <c r="C15">
        <v>3.43</v>
      </c>
      <c r="F15">
        <f t="shared" si="2"/>
        <v>3.2149999999999999</v>
      </c>
      <c r="G15">
        <v>3.63</v>
      </c>
      <c r="H15">
        <v>3.5</v>
      </c>
      <c r="I15">
        <v>4</v>
      </c>
      <c r="J15">
        <v>4</v>
      </c>
      <c r="K15">
        <v>3</v>
      </c>
      <c r="L15">
        <v>4</v>
      </c>
      <c r="M15">
        <v>4</v>
      </c>
      <c r="N15">
        <v>4</v>
      </c>
      <c r="O15">
        <v>4</v>
      </c>
      <c r="P15">
        <v>3</v>
      </c>
      <c r="Q15">
        <v>2.86</v>
      </c>
      <c r="R15">
        <v>3.14</v>
      </c>
      <c r="S15">
        <v>3.5</v>
      </c>
      <c r="T15">
        <v>3</v>
      </c>
      <c r="U15">
        <v>3</v>
      </c>
      <c r="V15">
        <v>3.5</v>
      </c>
      <c r="W15">
        <v>3</v>
      </c>
      <c r="X15">
        <v>3.5</v>
      </c>
      <c r="Y15">
        <v>3.68</v>
      </c>
      <c r="Z15">
        <v>3.36</v>
      </c>
      <c r="AA15">
        <v>3</v>
      </c>
      <c r="AB15">
        <v>4</v>
      </c>
      <c r="AC15">
        <v>3</v>
      </c>
      <c r="AD15">
        <v>3.36</v>
      </c>
      <c r="AE15">
        <f t="shared" si="0"/>
        <v>3.1550000000000002</v>
      </c>
      <c r="AF15">
        <v>3</v>
      </c>
      <c r="AG15">
        <v>3.31</v>
      </c>
      <c r="AI15">
        <f t="shared" si="3"/>
        <v>3.4384615384615387</v>
      </c>
      <c r="AJ15">
        <f t="shared" si="1"/>
        <v>3.44645</v>
      </c>
      <c r="AK15">
        <f t="shared" si="4"/>
        <v>0.90696052631578949</v>
      </c>
      <c r="AL15" s="3">
        <f t="shared" si="5"/>
        <v>0.90696052631578949</v>
      </c>
      <c r="AM15">
        <v>89</v>
      </c>
      <c r="AN15">
        <v>90</v>
      </c>
    </row>
    <row r="16" spans="1:40" x14ac:dyDescent="0.25">
      <c r="A16" s="1"/>
      <c r="B16">
        <v>2.5</v>
      </c>
      <c r="C16">
        <v>3.79</v>
      </c>
      <c r="F16">
        <f t="shared" si="2"/>
        <v>3.145</v>
      </c>
      <c r="G16">
        <v>3.75</v>
      </c>
      <c r="H16">
        <v>4</v>
      </c>
      <c r="I16">
        <v>3</v>
      </c>
      <c r="J16">
        <v>4</v>
      </c>
      <c r="K16">
        <v>3</v>
      </c>
      <c r="L16">
        <v>4</v>
      </c>
      <c r="M16">
        <v>4</v>
      </c>
      <c r="N16">
        <v>4</v>
      </c>
      <c r="O16">
        <v>4</v>
      </c>
      <c r="P16">
        <v>3</v>
      </c>
      <c r="Q16">
        <v>3.14</v>
      </c>
      <c r="R16">
        <v>2.71</v>
      </c>
      <c r="S16">
        <v>2.86</v>
      </c>
      <c r="T16">
        <v>3</v>
      </c>
      <c r="U16">
        <v>4</v>
      </c>
      <c r="V16">
        <v>2.5</v>
      </c>
      <c r="W16">
        <v>3.63</v>
      </c>
      <c r="X16">
        <v>2.74</v>
      </c>
      <c r="Y16">
        <v>4</v>
      </c>
      <c r="Z16">
        <v>4</v>
      </c>
      <c r="AA16">
        <v>3</v>
      </c>
      <c r="AB16">
        <v>3.67</v>
      </c>
      <c r="AC16">
        <v>3</v>
      </c>
      <c r="AD16">
        <v>3.5</v>
      </c>
      <c r="AE16">
        <f t="shared" si="0"/>
        <v>3.3333333333333335</v>
      </c>
      <c r="AF16">
        <v>3</v>
      </c>
      <c r="AG16">
        <v>3</v>
      </c>
      <c r="AH16">
        <v>4</v>
      </c>
      <c r="AI16">
        <f t="shared" si="3"/>
        <v>3.4222435897435894</v>
      </c>
      <c r="AJ16">
        <f t="shared" si="1"/>
        <v>3.5155999999999996</v>
      </c>
      <c r="AK16">
        <f t="shared" si="4"/>
        <v>0.92515789473684207</v>
      </c>
      <c r="AL16" s="3">
        <f t="shared" si="5"/>
        <v>0.92515789473684207</v>
      </c>
      <c r="AM16">
        <v>90</v>
      </c>
      <c r="AN16">
        <v>91</v>
      </c>
    </row>
    <row r="17" spans="1:40" x14ac:dyDescent="0.25">
      <c r="A17" s="1"/>
      <c r="B17">
        <v>3.21</v>
      </c>
      <c r="C17">
        <v>3.5</v>
      </c>
      <c r="F17">
        <f t="shared" si="2"/>
        <v>3.355</v>
      </c>
      <c r="G17">
        <v>3.5</v>
      </c>
      <c r="H17">
        <v>3</v>
      </c>
      <c r="I17">
        <v>3</v>
      </c>
      <c r="J17">
        <v>3</v>
      </c>
      <c r="K17">
        <v>3</v>
      </c>
      <c r="L17">
        <v>4</v>
      </c>
      <c r="M17">
        <v>4</v>
      </c>
      <c r="N17">
        <v>4</v>
      </c>
      <c r="O17">
        <v>3</v>
      </c>
      <c r="P17">
        <v>3</v>
      </c>
      <c r="Q17">
        <v>3</v>
      </c>
      <c r="R17">
        <v>3.43</v>
      </c>
      <c r="S17">
        <v>3.36</v>
      </c>
      <c r="T17">
        <v>4</v>
      </c>
      <c r="U17">
        <v>3</v>
      </c>
      <c r="V17">
        <v>2.38</v>
      </c>
      <c r="W17">
        <v>3.25</v>
      </c>
      <c r="X17">
        <v>3.13</v>
      </c>
      <c r="Y17">
        <v>3.59</v>
      </c>
      <c r="Z17">
        <v>3</v>
      </c>
      <c r="AA17">
        <v>3</v>
      </c>
      <c r="AB17">
        <v>3</v>
      </c>
      <c r="AC17">
        <v>3.1</v>
      </c>
      <c r="AD17">
        <v>3.21</v>
      </c>
      <c r="AE17">
        <f t="shared" si="0"/>
        <v>3.36</v>
      </c>
      <c r="AF17">
        <v>3.08</v>
      </c>
      <c r="AG17">
        <v>3.15</v>
      </c>
      <c r="AH17">
        <v>3.85</v>
      </c>
      <c r="AI17">
        <f t="shared" si="3"/>
        <v>3.2563461538461533</v>
      </c>
      <c r="AJ17">
        <f t="shared" si="1"/>
        <v>3.2266000000000004</v>
      </c>
      <c r="AK17">
        <f t="shared" si="4"/>
        <v>0.84910526315789492</v>
      </c>
      <c r="AL17" s="3">
        <f t="shared" si="5"/>
        <v>0.84910526315789492</v>
      </c>
      <c r="AM17">
        <v>87</v>
      </c>
      <c r="AN17">
        <v>88</v>
      </c>
    </row>
    <row r="18" spans="1:40" x14ac:dyDescent="0.25">
      <c r="A18" s="1"/>
      <c r="B18">
        <v>3.86</v>
      </c>
      <c r="C18">
        <v>4</v>
      </c>
      <c r="F18">
        <f t="shared" si="2"/>
        <v>3.9299999999999997</v>
      </c>
      <c r="G18">
        <v>3.38</v>
      </c>
      <c r="H18">
        <v>2.88</v>
      </c>
      <c r="I18">
        <v>4</v>
      </c>
      <c r="J18">
        <v>4</v>
      </c>
      <c r="K18">
        <v>3</v>
      </c>
      <c r="L18">
        <v>3</v>
      </c>
      <c r="M18">
        <v>4</v>
      </c>
      <c r="N18">
        <v>3</v>
      </c>
      <c r="O18">
        <v>3</v>
      </c>
      <c r="P18">
        <v>3</v>
      </c>
      <c r="Q18">
        <v>3.07</v>
      </c>
      <c r="R18">
        <v>2.4300000000000002</v>
      </c>
      <c r="S18">
        <v>2.57</v>
      </c>
      <c r="T18">
        <v>4</v>
      </c>
      <c r="U18">
        <v>3</v>
      </c>
      <c r="V18">
        <v>2.88</v>
      </c>
      <c r="W18">
        <v>3.5</v>
      </c>
      <c r="X18">
        <v>2.5</v>
      </c>
      <c r="Y18">
        <v>3.95</v>
      </c>
      <c r="Z18">
        <v>3.95</v>
      </c>
      <c r="AA18">
        <v>3</v>
      </c>
      <c r="AB18">
        <v>3.33</v>
      </c>
      <c r="AC18">
        <v>2.7</v>
      </c>
      <c r="AD18">
        <v>2.14</v>
      </c>
      <c r="AE18">
        <f t="shared" si="0"/>
        <v>3.793333333333333</v>
      </c>
      <c r="AF18">
        <v>3.69</v>
      </c>
      <c r="AG18">
        <v>3.69</v>
      </c>
      <c r="AH18">
        <v>4</v>
      </c>
      <c r="AI18">
        <f t="shared" si="3"/>
        <v>3.2308974358974365</v>
      </c>
      <c r="AJ18">
        <f t="shared" si="1"/>
        <v>3.3397000000000006</v>
      </c>
      <c r="AK18">
        <f t="shared" si="4"/>
        <v>0.87886842105263174</v>
      </c>
      <c r="AL18" s="3">
        <f t="shared" si="5"/>
        <v>0.87886842105263174</v>
      </c>
      <c r="AM18">
        <v>88</v>
      </c>
      <c r="AN18">
        <v>89</v>
      </c>
    </row>
    <row r="19" spans="1:40" x14ac:dyDescent="0.25">
      <c r="A19" s="1"/>
      <c r="B19">
        <v>2.9</v>
      </c>
      <c r="C19">
        <v>2.9</v>
      </c>
      <c r="F19">
        <f t="shared" si="2"/>
        <v>2.9</v>
      </c>
      <c r="G19">
        <v>2.88</v>
      </c>
      <c r="H19">
        <v>3</v>
      </c>
      <c r="I19">
        <v>3</v>
      </c>
      <c r="J19">
        <v>3</v>
      </c>
      <c r="K19">
        <v>3</v>
      </c>
      <c r="L19">
        <v>3</v>
      </c>
      <c r="M19">
        <v>3</v>
      </c>
      <c r="N19">
        <v>3</v>
      </c>
      <c r="O19">
        <v>4</v>
      </c>
      <c r="P19">
        <v>3</v>
      </c>
      <c r="Q19">
        <v>2.0699999999999998</v>
      </c>
      <c r="R19">
        <v>2.4300000000000002</v>
      </c>
      <c r="S19">
        <v>2.57</v>
      </c>
      <c r="T19">
        <v>3</v>
      </c>
      <c r="U19">
        <v>2</v>
      </c>
      <c r="V19">
        <v>2</v>
      </c>
      <c r="W19">
        <v>2</v>
      </c>
      <c r="X19">
        <v>2</v>
      </c>
      <c r="Y19">
        <v>3.05</v>
      </c>
      <c r="Z19">
        <v>3.05</v>
      </c>
      <c r="AA19">
        <v>3</v>
      </c>
      <c r="AB19">
        <v>3</v>
      </c>
      <c r="AC19">
        <v>2.6</v>
      </c>
      <c r="AD19">
        <v>2.64</v>
      </c>
      <c r="AE19">
        <f t="shared" si="0"/>
        <v>2.72</v>
      </c>
      <c r="AF19">
        <v>2.31</v>
      </c>
      <c r="AG19">
        <v>2.77</v>
      </c>
      <c r="AH19">
        <v>3.08</v>
      </c>
      <c r="AI19">
        <f t="shared" si="3"/>
        <v>2.7657692307692305</v>
      </c>
      <c r="AJ19">
        <f t="shared" si="1"/>
        <v>2.7821000000000007</v>
      </c>
      <c r="AK19">
        <f t="shared" si="4"/>
        <v>0.73213157894736869</v>
      </c>
      <c r="AL19" s="3">
        <f t="shared" si="5"/>
        <v>0.73213157894736869</v>
      </c>
      <c r="AM19">
        <v>83</v>
      </c>
      <c r="AN19">
        <v>84</v>
      </c>
    </row>
    <row r="20" spans="1:40" x14ac:dyDescent="0.25">
      <c r="A20" s="1"/>
      <c r="B20">
        <v>3.64</v>
      </c>
      <c r="C20">
        <v>3.43</v>
      </c>
      <c r="D20">
        <v>3.57</v>
      </c>
      <c r="E20">
        <v>3.86</v>
      </c>
      <c r="F20">
        <f t="shared" si="2"/>
        <v>3.625</v>
      </c>
      <c r="G20">
        <v>3.88</v>
      </c>
      <c r="H20">
        <v>3.5</v>
      </c>
      <c r="I20">
        <v>4</v>
      </c>
      <c r="J20">
        <v>4</v>
      </c>
      <c r="K20">
        <v>4</v>
      </c>
      <c r="L20">
        <v>4</v>
      </c>
      <c r="M20">
        <v>4</v>
      </c>
      <c r="N20">
        <v>4</v>
      </c>
      <c r="O20">
        <v>4</v>
      </c>
      <c r="P20">
        <v>4</v>
      </c>
      <c r="Q20">
        <v>3.86</v>
      </c>
      <c r="R20">
        <v>3.71</v>
      </c>
      <c r="S20">
        <v>3.79</v>
      </c>
      <c r="T20">
        <v>4</v>
      </c>
      <c r="U20">
        <v>3</v>
      </c>
      <c r="V20">
        <v>3.75</v>
      </c>
      <c r="W20">
        <v>3.63</v>
      </c>
      <c r="X20">
        <v>3.63</v>
      </c>
      <c r="Y20">
        <v>3.9</v>
      </c>
      <c r="Z20">
        <v>3.77</v>
      </c>
      <c r="AA20">
        <v>3</v>
      </c>
      <c r="AB20">
        <v>3</v>
      </c>
      <c r="AC20">
        <v>3.7</v>
      </c>
      <c r="AD20">
        <v>3.29</v>
      </c>
      <c r="AE20">
        <f t="shared" si="0"/>
        <v>3.6233333333333335</v>
      </c>
      <c r="AF20">
        <v>3.33</v>
      </c>
      <c r="AG20">
        <v>3.62</v>
      </c>
      <c r="AH20">
        <v>3.92</v>
      </c>
      <c r="AI20">
        <f t="shared" si="3"/>
        <v>3.717628205128205</v>
      </c>
      <c r="AJ20">
        <f t="shared" si="1"/>
        <v>3.6372999999999998</v>
      </c>
      <c r="AK20">
        <f t="shared" si="4"/>
        <v>0.95718421052631575</v>
      </c>
      <c r="AL20" s="3">
        <f t="shared" si="5"/>
        <v>0.95718421052631575</v>
      </c>
      <c r="AM20">
        <v>91</v>
      </c>
      <c r="AN20">
        <v>92</v>
      </c>
    </row>
    <row r="21" spans="1:40" x14ac:dyDescent="0.25">
      <c r="A21" s="1"/>
      <c r="F21">
        <v>4</v>
      </c>
      <c r="G21">
        <v>4</v>
      </c>
      <c r="H21">
        <v>4</v>
      </c>
      <c r="I21">
        <v>4</v>
      </c>
      <c r="J21">
        <v>4</v>
      </c>
      <c r="K21">
        <v>4</v>
      </c>
      <c r="L21">
        <v>4</v>
      </c>
      <c r="M21">
        <v>4</v>
      </c>
      <c r="N21">
        <v>4</v>
      </c>
      <c r="O21">
        <v>4</v>
      </c>
      <c r="P21">
        <v>4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>
        <v>4</v>
      </c>
      <c r="AE21">
        <v>4</v>
      </c>
      <c r="AF21">
        <v>4</v>
      </c>
      <c r="AG21">
        <v>4</v>
      </c>
      <c r="AH21">
        <v>4</v>
      </c>
      <c r="AI21">
        <f t="shared" ref="AI21" si="6">AVERAGE(F21:AE21)</f>
        <v>4</v>
      </c>
      <c r="AJ21">
        <f t="shared" si="1"/>
        <v>4</v>
      </c>
      <c r="AK21">
        <f t="shared" si="4"/>
        <v>1.0526315789473684</v>
      </c>
    </row>
    <row r="22" spans="1:40" x14ac:dyDescent="0.25">
      <c r="A22" s="1"/>
      <c r="G22">
        <v>4</v>
      </c>
      <c r="H22">
        <v>3.8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3.3</v>
      </c>
      <c r="S22">
        <v>3.3</v>
      </c>
      <c r="T22">
        <v>3</v>
      </c>
      <c r="U22">
        <v>3</v>
      </c>
      <c r="V22">
        <v>2.7</v>
      </c>
      <c r="W22">
        <v>2.7</v>
      </c>
      <c r="Z22">
        <v>3.2</v>
      </c>
      <c r="AA22">
        <v>4</v>
      </c>
      <c r="AB22">
        <v>3.5</v>
      </c>
      <c r="AD22">
        <v>4</v>
      </c>
      <c r="AI22">
        <f t="shared" ref="AI22" si="7">AVERAGE(F22:AE22)</f>
        <v>3.625</v>
      </c>
      <c r="AJ22">
        <f t="shared" si="1"/>
        <v>2.2580000000000005</v>
      </c>
      <c r="AK22">
        <f t="shared" si="4"/>
        <v>0.59421052631578963</v>
      </c>
      <c r="AL22" s="3" t="s">
        <v>40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A2" sqref="A2:A19"/>
    </sheetView>
  </sheetViews>
  <sheetFormatPr defaultRowHeight="15" x14ac:dyDescent="0.25"/>
  <cols>
    <col min="1" max="1" width="22.7109375" customWidth="1"/>
    <col min="2" max="2" width="8.85546875" style="3"/>
  </cols>
  <sheetData>
    <row r="1" spans="1:6" x14ac:dyDescent="0.25">
      <c r="A1" t="s">
        <v>37</v>
      </c>
    </row>
    <row r="2" spans="1:6" ht="15" customHeight="1" x14ac:dyDescent="0.25">
      <c r="A2" s="1"/>
      <c r="E2" s="3"/>
      <c r="F2" s="3"/>
    </row>
    <row r="3" spans="1:6" ht="15" customHeight="1" x14ac:dyDescent="0.25">
      <c r="A3" s="1"/>
      <c r="E3" s="3"/>
      <c r="F3" s="3"/>
    </row>
    <row r="4" spans="1:6" ht="15" customHeight="1" x14ac:dyDescent="0.25">
      <c r="A4" s="1"/>
      <c r="E4" s="3"/>
      <c r="F4" s="3"/>
    </row>
    <row r="5" spans="1:6" ht="15" customHeight="1" x14ac:dyDescent="0.25">
      <c r="A5" s="1"/>
      <c r="E5" s="3"/>
      <c r="F5" s="3"/>
    </row>
    <row r="6" spans="1:6" ht="15" customHeight="1" x14ac:dyDescent="0.25">
      <c r="A6" s="1"/>
      <c r="E6" s="3"/>
      <c r="F6" s="3"/>
    </row>
    <row r="7" spans="1:6" ht="15" customHeight="1" x14ac:dyDescent="0.25">
      <c r="A7" s="1"/>
      <c r="E7" s="3"/>
      <c r="F7" s="3"/>
    </row>
    <row r="8" spans="1:6" ht="15" customHeight="1" x14ac:dyDescent="0.25">
      <c r="A8" s="1"/>
      <c r="E8" s="3"/>
      <c r="F8" s="3"/>
    </row>
    <row r="9" spans="1:6" ht="15" customHeight="1" x14ac:dyDescent="0.25">
      <c r="A9" s="1"/>
      <c r="E9" s="3"/>
      <c r="F9" s="3"/>
    </row>
    <row r="10" spans="1:6" ht="15" customHeight="1" x14ac:dyDescent="0.25">
      <c r="A10" s="1"/>
      <c r="E10" s="3"/>
      <c r="F10" s="3"/>
    </row>
    <row r="11" spans="1:6" ht="15" customHeight="1" x14ac:dyDescent="0.25">
      <c r="A11" s="1"/>
      <c r="E11" s="3"/>
      <c r="F11" s="3"/>
    </row>
    <row r="12" spans="1:6" ht="15" customHeight="1" x14ac:dyDescent="0.25">
      <c r="A12" s="1"/>
      <c r="E12" s="3"/>
      <c r="F12" s="3"/>
    </row>
    <row r="13" spans="1:6" ht="15" customHeight="1" x14ac:dyDescent="0.25">
      <c r="A13" s="1"/>
      <c r="E13" s="3"/>
      <c r="F13" s="3"/>
    </row>
    <row r="14" spans="1:6" ht="15" customHeight="1" x14ac:dyDescent="0.25">
      <c r="A14" s="1"/>
      <c r="E14" s="3"/>
      <c r="F14" s="3"/>
    </row>
    <row r="15" spans="1:6" ht="15" customHeight="1" x14ac:dyDescent="0.25">
      <c r="A15" s="1"/>
      <c r="E15" s="3"/>
      <c r="F15" s="3"/>
    </row>
    <row r="16" spans="1:6" ht="15" customHeight="1" x14ac:dyDescent="0.25">
      <c r="A16" s="1"/>
      <c r="E16" s="3"/>
      <c r="F16" s="3"/>
    </row>
    <row r="17" spans="1:6" ht="15" customHeight="1" x14ac:dyDescent="0.25">
      <c r="A17" s="1"/>
      <c r="E17" s="3"/>
      <c r="F17" s="3"/>
    </row>
    <row r="18" spans="1:6" ht="15" customHeight="1" x14ac:dyDescent="0.25">
      <c r="A18" s="1"/>
      <c r="E18" s="3"/>
      <c r="F18" s="3"/>
    </row>
    <row r="19" spans="1:6" ht="15" customHeight="1" x14ac:dyDescent="0.25">
      <c r="A19" s="1"/>
      <c r="E19" s="3"/>
      <c r="F19" s="3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2"/>
  <sheetViews>
    <sheetView workbookViewId="0">
      <pane xSplit="1" topLeftCell="N1" activePane="topRight" state="frozen"/>
      <selection pane="topRight" activeCell="A2" sqref="A2:A16"/>
    </sheetView>
  </sheetViews>
  <sheetFormatPr defaultRowHeight="15" x14ac:dyDescent="0.25"/>
  <cols>
    <col min="1" max="1" width="19.42578125" customWidth="1"/>
    <col min="2" max="2" width="9.5703125" customWidth="1"/>
    <col min="7" max="7" width="9.7109375" customWidth="1"/>
    <col min="8" max="8" width="4.85546875" customWidth="1"/>
    <col min="9" max="9" width="3.7109375" customWidth="1"/>
    <col min="10" max="10" width="3.5703125" customWidth="1"/>
    <col min="11" max="12" width="3.42578125" customWidth="1"/>
    <col min="13" max="13" width="3" customWidth="1"/>
    <col min="14" max="14" width="3.28515625" customWidth="1"/>
    <col min="15" max="15" width="7.5703125" customWidth="1"/>
    <col min="32" max="32" width="5.7109375" customWidth="1"/>
  </cols>
  <sheetData>
    <row r="1" spans="1:33" x14ac:dyDescent="0.25">
      <c r="A1" t="s">
        <v>47</v>
      </c>
      <c r="B1" t="s">
        <v>1</v>
      </c>
      <c r="C1" t="s">
        <v>2</v>
      </c>
      <c r="D1" t="s">
        <v>27</v>
      </c>
      <c r="E1" t="s">
        <v>28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29</v>
      </c>
      <c r="Q1" t="s">
        <v>30</v>
      </c>
      <c r="R1" t="s">
        <v>31</v>
      </c>
      <c r="S1" t="s">
        <v>14</v>
      </c>
      <c r="T1" t="s">
        <v>13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32</v>
      </c>
    </row>
    <row r="2" spans="1:33" x14ac:dyDescent="0.25">
      <c r="A2" s="1"/>
      <c r="B2" s="6">
        <v>2.79</v>
      </c>
      <c r="C2" s="6">
        <v>2.93</v>
      </c>
      <c r="F2">
        <v>3.9</v>
      </c>
      <c r="G2">
        <v>4</v>
      </c>
      <c r="H2" s="6">
        <v>3</v>
      </c>
      <c r="I2">
        <v>3</v>
      </c>
      <c r="J2" s="6">
        <v>3</v>
      </c>
      <c r="K2" s="6">
        <v>4</v>
      </c>
      <c r="L2" s="6">
        <v>4</v>
      </c>
      <c r="M2">
        <v>4</v>
      </c>
      <c r="N2">
        <v>4</v>
      </c>
      <c r="O2" s="6">
        <v>3</v>
      </c>
      <c r="P2" s="6">
        <v>3.5</v>
      </c>
      <c r="Q2" s="6">
        <v>3.57</v>
      </c>
      <c r="R2">
        <v>3.3</v>
      </c>
      <c r="S2" s="6">
        <v>4</v>
      </c>
      <c r="T2">
        <v>4</v>
      </c>
      <c r="U2" s="6">
        <v>3.25</v>
      </c>
      <c r="V2" s="6">
        <v>3.63</v>
      </c>
      <c r="W2">
        <v>3.6</v>
      </c>
      <c r="X2" s="6">
        <v>3</v>
      </c>
      <c r="Y2">
        <v>3.7</v>
      </c>
      <c r="Z2">
        <v>3</v>
      </c>
      <c r="AA2" s="6">
        <v>3.25</v>
      </c>
      <c r="AB2" s="6">
        <v>2.7</v>
      </c>
      <c r="AC2" s="6">
        <v>2.15</v>
      </c>
      <c r="AD2" s="6">
        <v>3</v>
      </c>
      <c r="AE2" s="6">
        <v>3</v>
      </c>
      <c r="AF2" s="7"/>
      <c r="AG2">
        <f>AVERAGE(B2:AF2)</f>
        <v>3.3667857142857147</v>
      </c>
    </row>
    <row r="3" spans="1:33" x14ac:dyDescent="0.25">
      <c r="A3" s="1"/>
      <c r="B3" s="6">
        <v>3.29</v>
      </c>
      <c r="C3" s="6">
        <v>3.43</v>
      </c>
      <c r="F3" s="6">
        <v>3.5</v>
      </c>
      <c r="G3">
        <v>3.5</v>
      </c>
      <c r="H3" s="6">
        <v>4</v>
      </c>
      <c r="I3">
        <v>4</v>
      </c>
      <c r="J3" s="6">
        <v>3</v>
      </c>
      <c r="K3" s="6">
        <v>3</v>
      </c>
      <c r="L3" s="6">
        <v>4</v>
      </c>
      <c r="M3">
        <v>4</v>
      </c>
      <c r="N3">
        <v>3</v>
      </c>
      <c r="O3" s="6">
        <v>3</v>
      </c>
      <c r="P3" s="6">
        <v>2.4300000000000002</v>
      </c>
      <c r="Q3" s="6">
        <v>3.29</v>
      </c>
      <c r="R3" s="6">
        <v>3.07</v>
      </c>
      <c r="S3" s="6">
        <v>3</v>
      </c>
      <c r="T3">
        <v>3</v>
      </c>
      <c r="U3" s="6">
        <v>2.63</v>
      </c>
      <c r="V3" s="6">
        <v>3.25</v>
      </c>
      <c r="W3" s="6">
        <v>3</v>
      </c>
      <c r="X3" s="6">
        <v>3.86</v>
      </c>
      <c r="Y3" s="6">
        <v>3.27</v>
      </c>
      <c r="Z3">
        <v>3</v>
      </c>
      <c r="AA3" s="6">
        <v>3.67</v>
      </c>
      <c r="AB3" s="6">
        <v>3.4</v>
      </c>
      <c r="AC3" s="6">
        <v>3</v>
      </c>
      <c r="AD3" s="6">
        <v>3.77</v>
      </c>
      <c r="AE3" s="6">
        <v>3.92</v>
      </c>
      <c r="AF3" s="7"/>
      <c r="AG3">
        <f t="shared" ref="AG3:AG12" si="0">AVERAGE(B3:AF3)</f>
        <v>3.3314285714285714</v>
      </c>
    </row>
    <row r="4" spans="1:33" x14ac:dyDescent="0.25">
      <c r="A4" s="1"/>
      <c r="B4" s="6">
        <v>2.86</v>
      </c>
      <c r="C4" s="6">
        <v>3.5</v>
      </c>
      <c r="D4" s="6">
        <v>3.36</v>
      </c>
      <c r="F4" s="6">
        <v>3.25</v>
      </c>
      <c r="G4">
        <v>3.5</v>
      </c>
      <c r="H4" s="6">
        <v>3</v>
      </c>
      <c r="I4">
        <v>3</v>
      </c>
      <c r="J4" s="6">
        <v>4</v>
      </c>
      <c r="K4" s="6">
        <v>4</v>
      </c>
      <c r="L4" s="6">
        <v>4</v>
      </c>
      <c r="M4">
        <v>4</v>
      </c>
      <c r="N4">
        <v>4</v>
      </c>
      <c r="O4" s="6">
        <v>3</v>
      </c>
      <c r="P4" s="6">
        <v>3</v>
      </c>
      <c r="Q4" s="6">
        <v>2.86</v>
      </c>
      <c r="R4" s="6">
        <v>3.21</v>
      </c>
      <c r="S4" s="6">
        <v>3</v>
      </c>
      <c r="T4" s="6">
        <v>4</v>
      </c>
      <c r="U4" s="6">
        <v>3</v>
      </c>
      <c r="V4" s="6">
        <v>3.13</v>
      </c>
      <c r="W4" s="6">
        <v>3.38</v>
      </c>
      <c r="X4" s="5">
        <v>3.25</v>
      </c>
      <c r="Y4" s="6">
        <v>3.09</v>
      </c>
      <c r="Z4">
        <v>3</v>
      </c>
      <c r="AA4" s="6">
        <v>3.33</v>
      </c>
      <c r="AB4" s="6">
        <v>2.6</v>
      </c>
      <c r="AC4" s="6">
        <v>2.92</v>
      </c>
      <c r="AD4" s="6">
        <v>3.46</v>
      </c>
      <c r="AE4" s="6">
        <v>3.38</v>
      </c>
      <c r="AF4" s="7"/>
      <c r="AG4">
        <f t="shared" si="0"/>
        <v>3.3131034482758612</v>
      </c>
    </row>
    <row r="5" spans="1:33" x14ac:dyDescent="0.25">
      <c r="A5" s="1"/>
      <c r="B5">
        <v>3.6</v>
      </c>
      <c r="C5" s="6">
        <v>3.93</v>
      </c>
      <c r="D5" s="6"/>
      <c r="F5">
        <v>3.6</v>
      </c>
      <c r="G5">
        <v>3.5</v>
      </c>
      <c r="H5" s="6">
        <v>3</v>
      </c>
      <c r="I5">
        <v>4</v>
      </c>
      <c r="J5">
        <v>4</v>
      </c>
      <c r="K5" s="6">
        <v>4</v>
      </c>
      <c r="L5">
        <v>4</v>
      </c>
      <c r="M5">
        <v>4</v>
      </c>
      <c r="N5">
        <v>4</v>
      </c>
      <c r="O5" s="6">
        <v>3</v>
      </c>
      <c r="P5" s="6">
        <v>3.07</v>
      </c>
      <c r="Q5">
        <v>3.7</v>
      </c>
      <c r="R5">
        <v>3.7</v>
      </c>
      <c r="S5" s="6">
        <v>3</v>
      </c>
      <c r="T5">
        <v>4</v>
      </c>
      <c r="U5" s="6">
        <v>2.5</v>
      </c>
      <c r="V5">
        <v>2.8</v>
      </c>
      <c r="W5">
        <v>2.9</v>
      </c>
      <c r="X5" s="6">
        <v>3.77</v>
      </c>
      <c r="Y5">
        <v>3.6</v>
      </c>
      <c r="Z5">
        <v>3</v>
      </c>
      <c r="AA5">
        <v>3.7</v>
      </c>
      <c r="AB5">
        <v>3.3</v>
      </c>
      <c r="AC5" s="6">
        <v>3.27</v>
      </c>
      <c r="AD5" s="6">
        <v>3.58</v>
      </c>
      <c r="AE5" s="6">
        <v>3.77</v>
      </c>
      <c r="AF5" s="7"/>
      <c r="AG5">
        <f t="shared" si="0"/>
        <v>3.5103571428571425</v>
      </c>
    </row>
    <row r="6" spans="1:33" x14ac:dyDescent="0.25">
      <c r="A6" s="1"/>
      <c r="B6" s="6">
        <v>2.64</v>
      </c>
      <c r="C6" s="6">
        <v>3</v>
      </c>
      <c r="D6" s="6"/>
      <c r="F6">
        <v>3</v>
      </c>
      <c r="G6" s="7"/>
      <c r="H6" s="6">
        <v>2</v>
      </c>
      <c r="I6">
        <v>3</v>
      </c>
      <c r="J6">
        <v>3</v>
      </c>
      <c r="K6">
        <v>3</v>
      </c>
      <c r="L6">
        <v>3</v>
      </c>
      <c r="M6">
        <v>4</v>
      </c>
      <c r="N6">
        <v>4</v>
      </c>
      <c r="O6" s="6">
        <v>3</v>
      </c>
      <c r="P6" s="6">
        <v>2.14</v>
      </c>
      <c r="Q6">
        <v>3.6</v>
      </c>
      <c r="R6">
        <v>3.5</v>
      </c>
      <c r="S6" s="6">
        <v>3</v>
      </c>
      <c r="T6">
        <v>3</v>
      </c>
      <c r="U6" s="6">
        <v>2.25</v>
      </c>
      <c r="V6">
        <v>2.5</v>
      </c>
      <c r="W6">
        <v>2.9</v>
      </c>
      <c r="X6" s="6">
        <v>3</v>
      </c>
      <c r="Y6">
        <v>3.3</v>
      </c>
      <c r="Z6">
        <v>3</v>
      </c>
      <c r="AA6">
        <v>3.5</v>
      </c>
      <c r="AB6">
        <v>3.3</v>
      </c>
      <c r="AC6" s="6">
        <v>2</v>
      </c>
      <c r="AD6" s="6">
        <v>2.85</v>
      </c>
      <c r="AE6" s="6">
        <v>3.15</v>
      </c>
      <c r="AF6" s="7"/>
      <c r="AG6">
        <f t="shared" si="0"/>
        <v>2.9862962962962962</v>
      </c>
    </row>
    <row r="7" spans="1:33" x14ac:dyDescent="0.25">
      <c r="A7" s="1"/>
      <c r="B7" s="6">
        <v>3.07</v>
      </c>
      <c r="C7" s="6">
        <v>3.07</v>
      </c>
      <c r="F7" s="6">
        <v>3</v>
      </c>
      <c r="G7">
        <v>3</v>
      </c>
      <c r="H7" s="6">
        <v>3</v>
      </c>
      <c r="I7">
        <v>3</v>
      </c>
      <c r="J7" s="6">
        <v>4</v>
      </c>
      <c r="K7" s="6">
        <v>3</v>
      </c>
      <c r="L7" s="6">
        <v>3</v>
      </c>
      <c r="M7" s="6">
        <v>2</v>
      </c>
      <c r="N7" s="6">
        <v>2</v>
      </c>
      <c r="O7" s="6">
        <v>4</v>
      </c>
      <c r="P7" s="6">
        <v>3.21</v>
      </c>
      <c r="Q7" s="6">
        <v>2.93</v>
      </c>
      <c r="R7" s="6">
        <v>3.07</v>
      </c>
      <c r="S7" s="6">
        <v>3</v>
      </c>
      <c r="T7">
        <v>3</v>
      </c>
      <c r="U7" s="6">
        <v>2.88</v>
      </c>
      <c r="V7" s="6">
        <v>2.63</v>
      </c>
      <c r="W7" s="6">
        <v>2.88</v>
      </c>
      <c r="X7" s="6">
        <v>3.14</v>
      </c>
      <c r="Y7">
        <v>3.14</v>
      </c>
      <c r="Z7">
        <v>3</v>
      </c>
      <c r="AA7" s="6">
        <v>2.67</v>
      </c>
      <c r="AB7" s="6">
        <v>3.1</v>
      </c>
      <c r="AC7" s="6">
        <v>3.25</v>
      </c>
      <c r="AD7" s="6">
        <v>3.23</v>
      </c>
      <c r="AE7" s="6">
        <v>3.31</v>
      </c>
      <c r="AF7" s="7"/>
      <c r="AG7">
        <f t="shared" si="0"/>
        <v>3.0207142857142864</v>
      </c>
    </row>
    <row r="8" spans="1:33" x14ac:dyDescent="0.25">
      <c r="A8" s="1"/>
      <c r="B8" s="6">
        <v>3.29</v>
      </c>
      <c r="C8" s="6">
        <v>3.43</v>
      </c>
      <c r="F8" s="6">
        <v>3.88</v>
      </c>
      <c r="G8">
        <v>4</v>
      </c>
      <c r="H8" s="6">
        <v>4</v>
      </c>
      <c r="I8">
        <v>3</v>
      </c>
      <c r="J8" s="6">
        <v>4</v>
      </c>
      <c r="K8" s="6">
        <v>4</v>
      </c>
      <c r="L8" s="6">
        <v>4</v>
      </c>
      <c r="M8" s="6">
        <v>4</v>
      </c>
      <c r="N8" s="6">
        <v>4</v>
      </c>
      <c r="O8" s="6">
        <v>4</v>
      </c>
      <c r="P8" s="6">
        <v>4</v>
      </c>
      <c r="Q8" s="6">
        <v>4</v>
      </c>
      <c r="R8" s="6">
        <v>4</v>
      </c>
      <c r="S8" s="6">
        <v>4</v>
      </c>
      <c r="T8">
        <v>4</v>
      </c>
      <c r="U8" s="6">
        <v>4</v>
      </c>
      <c r="V8" s="6">
        <v>4</v>
      </c>
      <c r="W8" s="6">
        <v>4</v>
      </c>
      <c r="X8" s="6">
        <v>3.59</v>
      </c>
      <c r="Y8">
        <v>4</v>
      </c>
      <c r="Z8">
        <v>3</v>
      </c>
      <c r="AA8" s="6">
        <v>4</v>
      </c>
      <c r="AB8" s="6">
        <v>3.1</v>
      </c>
      <c r="AC8" s="6">
        <v>3</v>
      </c>
      <c r="AD8" s="6">
        <v>3.38</v>
      </c>
      <c r="AE8" s="6">
        <v>3.69</v>
      </c>
      <c r="AF8" s="7"/>
      <c r="AG8">
        <f t="shared" si="0"/>
        <v>3.7628571428571425</v>
      </c>
    </row>
    <row r="9" spans="1:33" x14ac:dyDescent="0.25">
      <c r="A9" s="1"/>
      <c r="B9" s="6">
        <v>2.64</v>
      </c>
      <c r="C9" s="6">
        <v>2.64</v>
      </c>
      <c r="F9" s="6">
        <v>3.6</v>
      </c>
      <c r="G9">
        <v>3.3</v>
      </c>
      <c r="H9" s="6">
        <v>2</v>
      </c>
      <c r="I9">
        <v>3</v>
      </c>
      <c r="J9" s="6">
        <v>3</v>
      </c>
      <c r="K9" s="6">
        <v>3</v>
      </c>
      <c r="L9" s="6">
        <v>3</v>
      </c>
      <c r="M9" s="6">
        <v>3</v>
      </c>
      <c r="N9" s="6">
        <v>3</v>
      </c>
      <c r="O9" s="6">
        <v>3</v>
      </c>
      <c r="P9" s="6">
        <v>2.4300000000000002</v>
      </c>
      <c r="Q9" s="6">
        <v>2.5</v>
      </c>
      <c r="R9" s="6">
        <v>2.57</v>
      </c>
      <c r="S9" s="6">
        <v>3</v>
      </c>
      <c r="T9">
        <v>3</v>
      </c>
      <c r="U9" s="6">
        <v>2</v>
      </c>
      <c r="V9" s="6">
        <v>2.75</v>
      </c>
      <c r="W9" s="6">
        <v>2.75</v>
      </c>
      <c r="X9" s="6">
        <v>3</v>
      </c>
      <c r="Y9">
        <v>3</v>
      </c>
      <c r="Z9">
        <v>3</v>
      </c>
      <c r="AA9" s="6">
        <v>3</v>
      </c>
      <c r="AB9" s="6">
        <v>2.7</v>
      </c>
      <c r="AC9" s="6">
        <v>3</v>
      </c>
      <c r="AD9" s="6">
        <v>2.85</v>
      </c>
      <c r="AE9" s="6">
        <v>2.92</v>
      </c>
      <c r="AF9" s="7"/>
      <c r="AG9">
        <f t="shared" si="0"/>
        <v>2.8446428571428575</v>
      </c>
    </row>
    <row r="10" spans="1:33" x14ac:dyDescent="0.25">
      <c r="A10" s="1"/>
      <c r="B10" s="6">
        <v>2.57</v>
      </c>
      <c r="C10" s="6">
        <v>2.93</v>
      </c>
      <c r="D10">
        <v>2.3199999999999998</v>
      </c>
      <c r="E10" s="6">
        <v>2.93</v>
      </c>
      <c r="F10" s="6">
        <v>3</v>
      </c>
      <c r="G10">
        <v>3.5</v>
      </c>
      <c r="H10" s="6">
        <v>3</v>
      </c>
      <c r="I10">
        <v>4</v>
      </c>
      <c r="J10" s="6">
        <v>3</v>
      </c>
      <c r="K10" s="6">
        <v>4</v>
      </c>
      <c r="L10" s="6">
        <v>2</v>
      </c>
      <c r="M10" s="6">
        <v>2</v>
      </c>
      <c r="N10" s="6">
        <v>3</v>
      </c>
      <c r="O10" s="6">
        <v>3</v>
      </c>
      <c r="P10" s="6">
        <v>2.79</v>
      </c>
      <c r="Q10" s="6">
        <v>2.36</v>
      </c>
      <c r="R10" s="6">
        <v>3.36</v>
      </c>
      <c r="S10" s="6">
        <v>3</v>
      </c>
      <c r="T10">
        <v>3</v>
      </c>
      <c r="U10" s="6">
        <v>2.75</v>
      </c>
      <c r="V10" s="6">
        <v>2.75</v>
      </c>
      <c r="W10" s="6">
        <v>3.13</v>
      </c>
      <c r="X10" s="5">
        <v>2.95</v>
      </c>
      <c r="Y10">
        <v>3</v>
      </c>
      <c r="Z10">
        <v>3</v>
      </c>
      <c r="AA10" s="6">
        <v>3.17</v>
      </c>
      <c r="AB10" s="6">
        <v>2.8</v>
      </c>
      <c r="AC10" s="6">
        <v>3.23</v>
      </c>
      <c r="AD10" s="6">
        <v>3.23</v>
      </c>
      <c r="AE10" s="6">
        <v>2.92</v>
      </c>
      <c r="AF10" s="7"/>
      <c r="AG10">
        <f t="shared" si="0"/>
        <v>2.9563333333333337</v>
      </c>
    </row>
    <row r="11" spans="1:33" x14ac:dyDescent="0.25">
      <c r="A11" s="1"/>
      <c r="B11" s="6">
        <v>2.79</v>
      </c>
      <c r="C11" s="6">
        <v>2.93</v>
      </c>
      <c r="D11">
        <v>3.43</v>
      </c>
      <c r="E11" s="6">
        <v>3.64</v>
      </c>
      <c r="F11">
        <v>3.3</v>
      </c>
      <c r="G11">
        <v>3</v>
      </c>
      <c r="H11" s="6">
        <v>3</v>
      </c>
      <c r="I11">
        <v>3</v>
      </c>
      <c r="J11" s="6">
        <v>3</v>
      </c>
      <c r="K11" s="6">
        <v>4</v>
      </c>
      <c r="L11" s="6">
        <v>4</v>
      </c>
      <c r="M11" s="6">
        <v>4</v>
      </c>
      <c r="N11" s="6">
        <v>3</v>
      </c>
      <c r="O11" s="6">
        <v>4</v>
      </c>
      <c r="P11" s="6">
        <v>3</v>
      </c>
      <c r="Q11" s="6">
        <v>3.07</v>
      </c>
      <c r="R11" s="6">
        <v>3.07</v>
      </c>
      <c r="S11" s="6">
        <v>3</v>
      </c>
      <c r="T11">
        <v>3</v>
      </c>
      <c r="U11" s="6">
        <v>3</v>
      </c>
      <c r="V11" s="6">
        <v>3.13</v>
      </c>
      <c r="W11" s="6">
        <v>3.13</v>
      </c>
      <c r="X11" s="5">
        <v>2.95</v>
      </c>
      <c r="Y11">
        <v>3.1</v>
      </c>
      <c r="Z11">
        <v>3</v>
      </c>
      <c r="AA11" s="6">
        <v>2.83</v>
      </c>
      <c r="AB11" s="6">
        <v>3.3</v>
      </c>
      <c r="AC11" s="6">
        <v>3.68</v>
      </c>
      <c r="AD11" s="6">
        <v>3.12</v>
      </c>
      <c r="AE11" s="6">
        <v>2.92</v>
      </c>
      <c r="AF11" s="7"/>
      <c r="AG11">
        <f t="shared" si="0"/>
        <v>3.2130000000000001</v>
      </c>
    </row>
    <row r="12" spans="1:33" x14ac:dyDescent="0.25">
      <c r="A12" s="1"/>
      <c r="B12" s="6">
        <v>2.64</v>
      </c>
      <c r="C12" s="6">
        <v>3.29</v>
      </c>
      <c r="F12">
        <v>3.38</v>
      </c>
      <c r="G12">
        <v>3</v>
      </c>
      <c r="H12" s="6">
        <v>3</v>
      </c>
      <c r="I12">
        <v>4</v>
      </c>
      <c r="J12" s="6">
        <v>3</v>
      </c>
      <c r="K12" s="6">
        <v>4</v>
      </c>
      <c r="L12" s="6">
        <v>4</v>
      </c>
      <c r="M12" s="6">
        <v>3</v>
      </c>
      <c r="N12" s="6">
        <v>4</v>
      </c>
      <c r="O12" s="6">
        <v>3</v>
      </c>
      <c r="P12" s="6">
        <v>2.57</v>
      </c>
      <c r="Q12" s="6">
        <v>3.14</v>
      </c>
      <c r="R12" s="6">
        <v>2.79</v>
      </c>
      <c r="S12" s="6">
        <v>3</v>
      </c>
      <c r="T12">
        <v>3</v>
      </c>
      <c r="U12" s="6">
        <v>3</v>
      </c>
      <c r="V12" s="6">
        <v>3.5</v>
      </c>
      <c r="W12" s="6">
        <v>3.13</v>
      </c>
      <c r="X12" s="6">
        <v>3.64</v>
      </c>
      <c r="Y12">
        <v>3.14</v>
      </c>
      <c r="Z12">
        <v>3</v>
      </c>
      <c r="AA12" s="6">
        <v>4</v>
      </c>
      <c r="AB12" s="6">
        <v>3.2</v>
      </c>
      <c r="AC12" s="6">
        <v>3.33</v>
      </c>
      <c r="AD12" s="6">
        <v>2.92</v>
      </c>
      <c r="AE12" s="6">
        <v>3.23</v>
      </c>
      <c r="AF12" s="7"/>
      <c r="AG12">
        <f t="shared" si="0"/>
        <v>3.2464285714285714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21"/>
  <sheetViews>
    <sheetView workbookViewId="0">
      <pane xSplit="1" topLeftCell="B1" activePane="topRight" state="frozen"/>
      <selection pane="topRight" activeCell="N26" sqref="N26"/>
    </sheetView>
  </sheetViews>
  <sheetFormatPr defaultRowHeight="15" x14ac:dyDescent="0.25"/>
  <cols>
    <col min="1" max="1" width="16.7109375" customWidth="1"/>
    <col min="6" max="8" width="9.28515625" bestFit="1" customWidth="1"/>
    <col min="9" max="10" width="4.140625" customWidth="1"/>
    <col min="11" max="11" width="4.5703125" customWidth="1"/>
    <col min="12" max="12" width="3" customWidth="1"/>
    <col min="13" max="13" width="3.7109375" customWidth="1"/>
    <col min="14" max="14" width="4.42578125" customWidth="1"/>
    <col min="15" max="15" width="3.5703125" customWidth="1"/>
    <col min="16" max="16" width="4.5703125" customWidth="1"/>
    <col min="17" max="31" width="9.28515625" bestFit="1" customWidth="1"/>
    <col min="35" max="35" width="10.140625" bestFit="1" customWidth="1"/>
    <col min="37" max="37" width="9.140625" style="2"/>
    <col min="38" max="38" width="4.85546875" customWidth="1"/>
    <col min="39" max="39" width="10.140625" customWidth="1"/>
    <col min="40" max="40" width="4.42578125" customWidth="1"/>
    <col min="41" max="41" width="9.28515625" customWidth="1"/>
    <col min="42" max="42" width="4.42578125" customWidth="1"/>
    <col min="43" max="43" width="9.5703125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33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29</v>
      </c>
      <c r="R1" t="s">
        <v>30</v>
      </c>
      <c r="S1" t="s">
        <v>31</v>
      </c>
      <c r="T1" t="s">
        <v>14</v>
      </c>
      <c r="U1" t="s">
        <v>13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26</v>
      </c>
      <c r="AE1" t="s">
        <v>34</v>
      </c>
      <c r="AF1" t="s">
        <v>23</v>
      </c>
      <c r="AG1" t="s">
        <v>24</v>
      </c>
      <c r="AH1" t="s">
        <v>25</v>
      </c>
      <c r="AI1" t="s">
        <v>32</v>
      </c>
      <c r="AJ1" t="s">
        <v>43</v>
      </c>
    </row>
    <row r="2" spans="1:44" s="2" customFormat="1" x14ac:dyDescent="0.25">
      <c r="A2" s="2" t="s">
        <v>35</v>
      </c>
      <c r="F2" s="2">
        <v>0.08</v>
      </c>
      <c r="G2" s="2">
        <v>0.05</v>
      </c>
      <c r="H2" s="2">
        <v>0.09</v>
      </c>
      <c r="I2" s="2">
        <v>0.01</v>
      </c>
      <c r="J2" s="2">
        <v>0.01</v>
      </c>
      <c r="K2" s="2">
        <v>0.01</v>
      </c>
      <c r="L2" s="2">
        <v>0.01</v>
      </c>
      <c r="M2" s="2">
        <v>0.01</v>
      </c>
      <c r="N2" s="2">
        <v>0.01</v>
      </c>
      <c r="O2" s="2">
        <v>0.01</v>
      </c>
      <c r="P2" s="2">
        <v>0.01</v>
      </c>
      <c r="Q2" s="2">
        <v>0.04</v>
      </c>
      <c r="R2" s="2">
        <v>0.04</v>
      </c>
      <c r="S2" s="2">
        <v>0.04</v>
      </c>
      <c r="T2" s="2">
        <v>0.01</v>
      </c>
      <c r="U2" s="2">
        <v>0.01</v>
      </c>
      <c r="V2" s="2">
        <v>0.03</v>
      </c>
      <c r="W2" s="2">
        <v>0.03</v>
      </c>
      <c r="X2" s="2">
        <v>0.03</v>
      </c>
      <c r="Y2" s="2">
        <v>0.11</v>
      </c>
      <c r="Z2" s="2">
        <v>0.1</v>
      </c>
      <c r="AA2" s="2">
        <v>0.01</v>
      </c>
      <c r="AB2" s="2">
        <v>0.1</v>
      </c>
      <c r="AC2" s="2">
        <v>0.01</v>
      </c>
      <c r="AD2" s="2">
        <v>0.05</v>
      </c>
      <c r="AE2" s="2">
        <v>0.09</v>
      </c>
      <c r="AI2" s="2">
        <f>SUM(B2:AH2)</f>
        <v>1</v>
      </c>
      <c r="AK2" s="8" t="s">
        <v>45</v>
      </c>
      <c r="AL2"/>
      <c r="AM2"/>
      <c r="AN2"/>
      <c r="AO2"/>
      <c r="AP2"/>
      <c r="AQ2"/>
      <c r="AR2"/>
    </row>
    <row r="3" spans="1:44" x14ac:dyDescent="0.25">
      <c r="B3">
        <v>2.79</v>
      </c>
      <c r="C3">
        <v>2.93</v>
      </c>
      <c r="F3">
        <f>AVERAGE(B3:E3)</f>
        <v>2.8600000000000003</v>
      </c>
      <c r="G3">
        <v>3.9</v>
      </c>
      <c r="H3">
        <v>4</v>
      </c>
      <c r="I3">
        <v>3</v>
      </c>
      <c r="J3">
        <v>3</v>
      </c>
      <c r="K3">
        <v>3</v>
      </c>
      <c r="L3">
        <v>4</v>
      </c>
      <c r="M3">
        <v>4</v>
      </c>
      <c r="N3">
        <v>4</v>
      </c>
      <c r="O3">
        <v>4</v>
      </c>
      <c r="P3">
        <v>3</v>
      </c>
      <c r="Q3">
        <v>3.5</v>
      </c>
      <c r="R3">
        <v>3.57</v>
      </c>
      <c r="S3">
        <v>3.3</v>
      </c>
      <c r="T3">
        <v>4</v>
      </c>
      <c r="U3">
        <v>4</v>
      </c>
      <c r="V3">
        <v>3.25</v>
      </c>
      <c r="W3">
        <v>3.63</v>
      </c>
      <c r="X3">
        <v>3.6</v>
      </c>
      <c r="Y3">
        <v>3</v>
      </c>
      <c r="Z3">
        <v>3.7</v>
      </c>
      <c r="AA3">
        <v>3</v>
      </c>
      <c r="AB3">
        <v>3.25</v>
      </c>
      <c r="AC3">
        <v>2.7</v>
      </c>
      <c r="AD3">
        <v>2.29</v>
      </c>
      <c r="AE3">
        <f t="shared" ref="AE3:AE20" si="0">AVERAGE(AF3:AH3)</f>
        <v>2.7166666666666668</v>
      </c>
      <c r="AF3">
        <v>2.15</v>
      </c>
      <c r="AG3">
        <v>3</v>
      </c>
      <c r="AH3">
        <v>3</v>
      </c>
      <c r="AI3">
        <f>AVERAGE(F3:AE3)</f>
        <v>3.3948717948717948</v>
      </c>
      <c r="AJ3">
        <f t="shared" ref="AJ3:AJ22" si="1">SUMPRODUCT(F3:AE3,Weights/SUM(Weights))</f>
        <v>3.3140000000000005</v>
      </c>
      <c r="AK3" s="2">
        <f>AJ3/3.8</f>
        <v>0.87210526315789494</v>
      </c>
      <c r="AL3" t="s">
        <v>42</v>
      </c>
    </row>
    <row r="4" spans="1:44" x14ac:dyDescent="0.25">
      <c r="B4">
        <v>3.29</v>
      </c>
      <c r="C4">
        <v>3.43</v>
      </c>
      <c r="F4">
        <f t="shared" ref="F4:F20" si="2">AVERAGE(B4:E4)</f>
        <v>3.3600000000000003</v>
      </c>
      <c r="G4">
        <v>3.5</v>
      </c>
      <c r="H4">
        <v>3.5</v>
      </c>
      <c r="I4">
        <v>4</v>
      </c>
      <c r="J4">
        <v>4</v>
      </c>
      <c r="K4">
        <v>3</v>
      </c>
      <c r="L4">
        <v>3</v>
      </c>
      <c r="M4">
        <v>4</v>
      </c>
      <c r="N4">
        <v>4</v>
      </c>
      <c r="O4">
        <v>3</v>
      </c>
      <c r="P4">
        <v>3</v>
      </c>
      <c r="Q4">
        <v>2.4300000000000002</v>
      </c>
      <c r="R4">
        <v>3.29</v>
      </c>
      <c r="S4">
        <v>3.07</v>
      </c>
      <c r="T4">
        <v>3</v>
      </c>
      <c r="U4">
        <v>3</v>
      </c>
      <c r="V4">
        <v>2.63</v>
      </c>
      <c r="W4">
        <v>3.25</v>
      </c>
      <c r="X4">
        <v>3</v>
      </c>
      <c r="Y4">
        <v>3.86</v>
      </c>
      <c r="Z4">
        <v>3.27</v>
      </c>
      <c r="AA4">
        <v>3</v>
      </c>
      <c r="AB4">
        <v>3.67</v>
      </c>
      <c r="AC4">
        <v>3.4</v>
      </c>
      <c r="AD4">
        <v>2.93</v>
      </c>
      <c r="AE4">
        <f t="shared" si="0"/>
        <v>3.563333333333333</v>
      </c>
      <c r="AF4">
        <v>3</v>
      </c>
      <c r="AG4">
        <v>3.77</v>
      </c>
      <c r="AH4">
        <v>3.92</v>
      </c>
      <c r="AI4">
        <f t="shared" ref="AI4:AI22" si="3">AVERAGE(F4:AE4)</f>
        <v>3.2970512820512825</v>
      </c>
      <c r="AJ4">
        <f t="shared" si="1"/>
        <v>3.3666</v>
      </c>
      <c r="AK4" s="2">
        <f t="shared" ref="AK4:AK22" si="4">AJ4/3.8</f>
        <v>0.88594736842105271</v>
      </c>
      <c r="AL4" t="s">
        <v>49</v>
      </c>
    </row>
    <row r="5" spans="1:44" x14ac:dyDescent="0.25">
      <c r="B5">
        <v>2.86</v>
      </c>
      <c r="C5">
        <v>3.5</v>
      </c>
      <c r="D5">
        <v>3.36</v>
      </c>
      <c r="F5">
        <f t="shared" si="2"/>
        <v>3.2399999999999998</v>
      </c>
      <c r="G5">
        <v>3.25</v>
      </c>
      <c r="H5">
        <v>3.5</v>
      </c>
      <c r="I5">
        <v>3</v>
      </c>
      <c r="J5">
        <v>3</v>
      </c>
      <c r="K5">
        <v>4</v>
      </c>
      <c r="L5">
        <v>4</v>
      </c>
      <c r="M5">
        <v>4</v>
      </c>
      <c r="N5">
        <v>4</v>
      </c>
      <c r="O5">
        <v>4</v>
      </c>
      <c r="P5">
        <v>3</v>
      </c>
      <c r="Q5">
        <v>3</v>
      </c>
      <c r="R5">
        <v>2.86</v>
      </c>
      <c r="S5">
        <v>3.21</v>
      </c>
      <c r="T5">
        <v>3</v>
      </c>
      <c r="U5">
        <v>4</v>
      </c>
      <c r="V5">
        <v>3</v>
      </c>
      <c r="W5">
        <v>3.13</v>
      </c>
      <c r="X5">
        <v>3.38</v>
      </c>
      <c r="Y5">
        <v>3.25</v>
      </c>
      <c r="Z5">
        <v>3.09</v>
      </c>
      <c r="AA5">
        <v>3</v>
      </c>
      <c r="AB5">
        <v>3.33</v>
      </c>
      <c r="AC5">
        <v>2.6</v>
      </c>
      <c r="AD5">
        <v>3.64</v>
      </c>
      <c r="AE5">
        <f t="shared" si="0"/>
        <v>3.2533333333333334</v>
      </c>
      <c r="AF5">
        <v>2.92</v>
      </c>
      <c r="AG5">
        <v>3.46</v>
      </c>
      <c r="AH5">
        <v>3.38</v>
      </c>
      <c r="AI5">
        <f t="shared" si="3"/>
        <v>3.335897435897436</v>
      </c>
      <c r="AJ5">
        <f t="shared" si="1"/>
        <v>3.2751000000000006</v>
      </c>
      <c r="AK5" s="2">
        <f t="shared" si="4"/>
        <v>0.86186842105263173</v>
      </c>
      <c r="AL5" t="s">
        <v>42</v>
      </c>
    </row>
    <row r="6" spans="1:44" x14ac:dyDescent="0.25">
      <c r="B6">
        <v>3.6</v>
      </c>
      <c r="C6">
        <v>3.93</v>
      </c>
      <c r="F6">
        <f t="shared" si="2"/>
        <v>3.7650000000000001</v>
      </c>
      <c r="G6">
        <v>3.6</v>
      </c>
      <c r="H6">
        <v>3.5</v>
      </c>
      <c r="I6">
        <v>3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3</v>
      </c>
      <c r="Q6">
        <v>3.07</v>
      </c>
      <c r="R6">
        <v>3.7</v>
      </c>
      <c r="S6">
        <v>3.7</v>
      </c>
      <c r="T6">
        <v>3</v>
      </c>
      <c r="U6">
        <v>4</v>
      </c>
      <c r="V6">
        <v>2.5</v>
      </c>
      <c r="W6">
        <v>2.8</v>
      </c>
      <c r="X6">
        <v>2.9</v>
      </c>
      <c r="Y6">
        <v>3.77</v>
      </c>
      <c r="Z6">
        <v>3.6</v>
      </c>
      <c r="AA6">
        <v>3</v>
      </c>
      <c r="AB6">
        <v>3.7</v>
      </c>
      <c r="AC6">
        <v>3.3</v>
      </c>
      <c r="AD6">
        <v>2.85</v>
      </c>
      <c r="AE6">
        <f t="shared" si="0"/>
        <v>3.5399999999999996</v>
      </c>
      <c r="AF6">
        <v>3.27</v>
      </c>
      <c r="AG6">
        <v>3.58</v>
      </c>
      <c r="AH6">
        <v>3.77</v>
      </c>
      <c r="AI6">
        <f t="shared" si="3"/>
        <v>3.4728846153846153</v>
      </c>
      <c r="AJ6">
        <f t="shared" si="1"/>
        <v>3.4998000000000005</v>
      </c>
      <c r="AK6" s="2">
        <f t="shared" si="4"/>
        <v>0.92100000000000015</v>
      </c>
      <c r="AL6" t="s">
        <v>40</v>
      </c>
    </row>
    <row r="7" spans="1:44" x14ac:dyDescent="0.25">
      <c r="B7">
        <v>2.64</v>
      </c>
      <c r="C7">
        <v>3</v>
      </c>
      <c r="F7">
        <f t="shared" si="2"/>
        <v>2.8200000000000003</v>
      </c>
      <c r="G7">
        <v>3</v>
      </c>
      <c r="H7" s="12">
        <v>3.3</v>
      </c>
      <c r="I7">
        <v>2</v>
      </c>
      <c r="J7">
        <v>3</v>
      </c>
      <c r="K7">
        <v>3</v>
      </c>
      <c r="L7">
        <v>3</v>
      </c>
      <c r="M7">
        <v>3</v>
      </c>
      <c r="N7">
        <v>4</v>
      </c>
      <c r="O7">
        <v>4</v>
      </c>
      <c r="P7">
        <v>3</v>
      </c>
      <c r="Q7">
        <v>2.14</v>
      </c>
      <c r="R7">
        <v>3.6</v>
      </c>
      <c r="S7">
        <v>3.5</v>
      </c>
      <c r="T7">
        <v>3</v>
      </c>
      <c r="U7">
        <v>3</v>
      </c>
      <c r="V7">
        <v>2.25</v>
      </c>
      <c r="W7">
        <v>2.5</v>
      </c>
      <c r="X7">
        <v>2.9</v>
      </c>
      <c r="Y7">
        <v>3</v>
      </c>
      <c r="Z7">
        <v>3.3</v>
      </c>
      <c r="AA7">
        <v>3</v>
      </c>
      <c r="AB7">
        <v>3.5</v>
      </c>
      <c r="AC7">
        <v>3.3</v>
      </c>
      <c r="AD7" s="12">
        <v>2.64</v>
      </c>
      <c r="AE7">
        <f t="shared" si="0"/>
        <v>2.6666666666666665</v>
      </c>
      <c r="AF7">
        <v>2</v>
      </c>
      <c r="AG7">
        <v>2.85</v>
      </c>
      <c r="AH7">
        <v>3.15</v>
      </c>
      <c r="AI7">
        <f t="shared" si="3"/>
        <v>3.0160256410256414</v>
      </c>
      <c r="AJ7">
        <f t="shared" si="1"/>
        <v>3.0267000000000008</v>
      </c>
      <c r="AK7" s="2">
        <f>AJ7/3.8</f>
        <v>0.79650000000000021</v>
      </c>
    </row>
    <row r="8" spans="1:44" x14ac:dyDescent="0.25">
      <c r="B8">
        <v>3.07</v>
      </c>
      <c r="C8">
        <v>3.07</v>
      </c>
      <c r="F8">
        <f t="shared" si="2"/>
        <v>3.07</v>
      </c>
      <c r="G8">
        <v>3</v>
      </c>
      <c r="H8">
        <v>3</v>
      </c>
      <c r="I8">
        <v>3</v>
      </c>
      <c r="J8">
        <v>3</v>
      </c>
      <c r="K8">
        <v>4</v>
      </c>
      <c r="L8">
        <v>3</v>
      </c>
      <c r="M8">
        <v>3</v>
      </c>
      <c r="N8">
        <v>2</v>
      </c>
      <c r="O8">
        <v>2</v>
      </c>
      <c r="P8">
        <v>4</v>
      </c>
      <c r="Q8">
        <v>3.21</v>
      </c>
      <c r="R8">
        <v>2.93</v>
      </c>
      <c r="S8">
        <v>3.07</v>
      </c>
      <c r="T8">
        <v>3</v>
      </c>
      <c r="U8">
        <v>3</v>
      </c>
      <c r="V8">
        <v>2.88</v>
      </c>
      <c r="W8">
        <v>2.63</v>
      </c>
      <c r="X8">
        <v>2.88</v>
      </c>
      <c r="Y8">
        <v>3.14</v>
      </c>
      <c r="Z8">
        <v>3.14</v>
      </c>
      <c r="AA8">
        <v>3</v>
      </c>
      <c r="AB8">
        <v>2.67</v>
      </c>
      <c r="AC8">
        <v>3.1</v>
      </c>
      <c r="AD8">
        <v>2.36</v>
      </c>
      <c r="AE8">
        <f t="shared" si="0"/>
        <v>3.2633333333333336</v>
      </c>
      <c r="AF8">
        <v>3.25</v>
      </c>
      <c r="AG8">
        <v>3.23</v>
      </c>
      <c r="AH8">
        <v>3.31</v>
      </c>
      <c r="AI8">
        <f t="shared" si="3"/>
        <v>2.9747435897435901</v>
      </c>
      <c r="AJ8">
        <f t="shared" si="1"/>
        <v>2.9847999999999999</v>
      </c>
      <c r="AK8" s="2">
        <f t="shared" si="4"/>
        <v>0.78547368421052632</v>
      </c>
      <c r="AL8" t="s">
        <v>50</v>
      </c>
    </row>
    <row r="9" spans="1:44" x14ac:dyDescent="0.25">
      <c r="B9">
        <v>3.29</v>
      </c>
      <c r="C9">
        <v>3.43</v>
      </c>
      <c r="F9">
        <f t="shared" si="2"/>
        <v>3.3600000000000003</v>
      </c>
      <c r="G9">
        <v>3.88</v>
      </c>
      <c r="H9">
        <v>4</v>
      </c>
      <c r="I9">
        <v>4</v>
      </c>
      <c r="J9">
        <v>3</v>
      </c>
      <c r="K9">
        <v>4</v>
      </c>
      <c r="L9">
        <v>4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4</v>
      </c>
      <c r="V9">
        <v>4</v>
      </c>
      <c r="W9">
        <v>4</v>
      </c>
      <c r="X9">
        <v>4</v>
      </c>
      <c r="Y9">
        <v>3.59</v>
      </c>
      <c r="Z9">
        <v>4</v>
      </c>
      <c r="AA9">
        <v>3</v>
      </c>
      <c r="AB9">
        <v>4</v>
      </c>
      <c r="AC9">
        <v>3.1</v>
      </c>
      <c r="AD9">
        <v>3.5</v>
      </c>
      <c r="AE9">
        <f t="shared" si="0"/>
        <v>3.3566666666666669</v>
      </c>
      <c r="AF9">
        <v>3</v>
      </c>
      <c r="AG9">
        <v>3.38</v>
      </c>
      <c r="AH9">
        <v>3.69</v>
      </c>
      <c r="AI9">
        <f t="shared" si="3"/>
        <v>3.7994871794871798</v>
      </c>
      <c r="AJ9">
        <f t="shared" si="1"/>
        <v>3.7858000000000001</v>
      </c>
      <c r="AK9" s="2">
        <f>AJ9/3.8</f>
        <v>0.99626315789473685</v>
      </c>
      <c r="AL9" t="s">
        <v>51</v>
      </c>
    </row>
    <row r="10" spans="1:44" x14ac:dyDescent="0.25">
      <c r="B10">
        <v>2.64</v>
      </c>
      <c r="C10">
        <v>2.64</v>
      </c>
      <c r="F10">
        <f t="shared" si="2"/>
        <v>2.64</v>
      </c>
      <c r="G10">
        <v>3.6</v>
      </c>
      <c r="H10">
        <v>3.3</v>
      </c>
      <c r="I10">
        <v>2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>
        <v>3</v>
      </c>
      <c r="Q10">
        <v>2.4300000000000002</v>
      </c>
      <c r="R10">
        <v>2.5</v>
      </c>
      <c r="S10">
        <v>2.57</v>
      </c>
      <c r="T10">
        <v>3</v>
      </c>
      <c r="U10">
        <v>3</v>
      </c>
      <c r="V10">
        <v>2</v>
      </c>
      <c r="W10">
        <v>2.75</v>
      </c>
      <c r="X10">
        <v>2.75</v>
      </c>
      <c r="Y10">
        <v>3</v>
      </c>
      <c r="Z10">
        <v>3</v>
      </c>
      <c r="AA10">
        <v>3</v>
      </c>
      <c r="AB10">
        <v>3</v>
      </c>
      <c r="AC10">
        <v>2.7</v>
      </c>
      <c r="AD10">
        <v>3.21</v>
      </c>
      <c r="AE10">
        <f t="shared" si="0"/>
        <v>2.9233333333333333</v>
      </c>
      <c r="AF10">
        <v>3</v>
      </c>
      <c r="AG10">
        <v>2.85</v>
      </c>
      <c r="AH10">
        <v>2.92</v>
      </c>
      <c r="AI10">
        <f t="shared" si="3"/>
        <v>2.8605128205128199</v>
      </c>
      <c r="AJ10">
        <f t="shared" si="1"/>
        <v>2.9138000000000006</v>
      </c>
      <c r="AK10" s="2">
        <f>AJ10/3.8</f>
        <v>0.76678947368421069</v>
      </c>
      <c r="AL10" t="s">
        <v>41</v>
      </c>
    </row>
    <row r="11" spans="1:44" ht="14.25" customHeight="1" x14ac:dyDescent="0.25">
      <c r="B11">
        <v>2.57</v>
      </c>
      <c r="C11">
        <v>2.93</v>
      </c>
      <c r="D11">
        <v>2.3199999999999998</v>
      </c>
      <c r="E11">
        <v>2.93</v>
      </c>
      <c r="F11">
        <f t="shared" si="2"/>
        <v>2.6875</v>
      </c>
      <c r="G11">
        <v>3</v>
      </c>
      <c r="H11">
        <v>3.5</v>
      </c>
      <c r="I11">
        <v>3</v>
      </c>
      <c r="J11">
        <v>4</v>
      </c>
      <c r="K11">
        <v>3</v>
      </c>
      <c r="L11">
        <v>4</v>
      </c>
      <c r="M11">
        <v>2</v>
      </c>
      <c r="N11">
        <v>2</v>
      </c>
      <c r="O11">
        <v>3</v>
      </c>
      <c r="P11">
        <v>3</v>
      </c>
      <c r="Q11">
        <v>2.79</v>
      </c>
      <c r="R11">
        <v>2.36</v>
      </c>
      <c r="S11">
        <v>3.36</v>
      </c>
      <c r="T11">
        <v>3</v>
      </c>
      <c r="U11">
        <v>3</v>
      </c>
      <c r="V11">
        <v>2.75</v>
      </c>
      <c r="W11">
        <v>2.75</v>
      </c>
      <c r="X11">
        <v>3.13</v>
      </c>
      <c r="Y11">
        <v>2.95</v>
      </c>
      <c r="Z11">
        <v>3</v>
      </c>
      <c r="AA11">
        <v>3</v>
      </c>
      <c r="AB11">
        <v>3.17</v>
      </c>
      <c r="AC11">
        <v>2.8</v>
      </c>
      <c r="AD11">
        <v>2.86</v>
      </c>
      <c r="AE11">
        <f t="shared" si="0"/>
        <v>3.1266666666666665</v>
      </c>
      <c r="AF11">
        <v>3.23</v>
      </c>
      <c r="AG11">
        <v>3.23</v>
      </c>
      <c r="AH11">
        <v>2.92</v>
      </c>
      <c r="AI11">
        <f t="shared" si="3"/>
        <v>2.9705448717948717</v>
      </c>
      <c r="AJ11">
        <f t="shared" si="1"/>
        <v>3.0032000000000001</v>
      </c>
      <c r="AK11" s="2">
        <f t="shared" si="4"/>
        <v>0.7903157894736843</v>
      </c>
      <c r="AL11" t="s">
        <v>50</v>
      </c>
    </row>
    <row r="12" spans="1:44" ht="15.75" customHeight="1" x14ac:dyDescent="0.25">
      <c r="B12">
        <v>2.79</v>
      </c>
      <c r="C12">
        <v>2.93</v>
      </c>
      <c r="D12">
        <v>3.43</v>
      </c>
      <c r="E12">
        <v>3.64</v>
      </c>
      <c r="F12">
        <f t="shared" si="2"/>
        <v>3.1975000000000002</v>
      </c>
      <c r="G12">
        <v>3.3</v>
      </c>
      <c r="H12">
        <v>3</v>
      </c>
      <c r="I12">
        <v>3</v>
      </c>
      <c r="J12">
        <v>3</v>
      </c>
      <c r="K12">
        <v>3</v>
      </c>
      <c r="L12">
        <v>4</v>
      </c>
      <c r="M12">
        <v>4</v>
      </c>
      <c r="N12">
        <v>4</v>
      </c>
      <c r="O12">
        <v>3</v>
      </c>
      <c r="P12">
        <v>4</v>
      </c>
      <c r="Q12">
        <v>3</v>
      </c>
      <c r="R12">
        <v>3.07</v>
      </c>
      <c r="S12">
        <v>3.07</v>
      </c>
      <c r="T12">
        <v>3</v>
      </c>
      <c r="U12">
        <v>3</v>
      </c>
      <c r="V12">
        <v>3</v>
      </c>
      <c r="W12">
        <v>3.13</v>
      </c>
      <c r="X12">
        <v>3.13</v>
      </c>
      <c r="Y12">
        <v>2.95</v>
      </c>
      <c r="Z12">
        <v>3.1</v>
      </c>
      <c r="AA12">
        <v>3</v>
      </c>
      <c r="AB12">
        <v>2.83</v>
      </c>
      <c r="AC12">
        <v>3.3</v>
      </c>
      <c r="AD12">
        <v>2.21</v>
      </c>
      <c r="AE12">
        <f t="shared" si="0"/>
        <v>3.24</v>
      </c>
      <c r="AF12">
        <v>3.68</v>
      </c>
      <c r="AG12">
        <v>3.12</v>
      </c>
      <c r="AH12">
        <v>2.92</v>
      </c>
      <c r="AI12">
        <f t="shared" si="3"/>
        <v>3.1741346153846148</v>
      </c>
      <c r="AJ12">
        <f t="shared" si="1"/>
        <v>3.0568000000000004</v>
      </c>
      <c r="AK12" s="2">
        <f t="shared" si="4"/>
        <v>0.80442105263157904</v>
      </c>
      <c r="AL12" t="s">
        <v>42</v>
      </c>
    </row>
    <row r="13" spans="1:44" x14ac:dyDescent="0.25">
      <c r="B13">
        <v>2.64</v>
      </c>
      <c r="C13">
        <v>3.29</v>
      </c>
      <c r="F13">
        <f t="shared" si="2"/>
        <v>2.9649999999999999</v>
      </c>
      <c r="G13">
        <v>3.38</v>
      </c>
      <c r="H13">
        <v>3</v>
      </c>
      <c r="I13">
        <v>3</v>
      </c>
      <c r="J13">
        <v>4</v>
      </c>
      <c r="K13">
        <v>3</v>
      </c>
      <c r="L13">
        <v>4</v>
      </c>
      <c r="M13">
        <v>4</v>
      </c>
      <c r="N13">
        <v>3</v>
      </c>
      <c r="O13">
        <v>4</v>
      </c>
      <c r="P13">
        <v>3</v>
      </c>
      <c r="Q13">
        <v>2.57</v>
      </c>
      <c r="R13">
        <v>3.14</v>
      </c>
      <c r="S13">
        <v>2.79</v>
      </c>
      <c r="T13">
        <v>3</v>
      </c>
      <c r="U13">
        <v>3</v>
      </c>
      <c r="V13">
        <v>3</v>
      </c>
      <c r="W13">
        <v>3.5</v>
      </c>
      <c r="X13">
        <v>3.13</v>
      </c>
      <c r="Y13">
        <v>3.64</v>
      </c>
      <c r="Z13">
        <v>3.14</v>
      </c>
      <c r="AA13">
        <v>3</v>
      </c>
      <c r="AB13">
        <v>4</v>
      </c>
      <c r="AC13">
        <v>3.2</v>
      </c>
      <c r="AD13">
        <v>3.29</v>
      </c>
      <c r="AE13">
        <f t="shared" si="0"/>
        <v>3.16</v>
      </c>
      <c r="AF13">
        <v>3.33</v>
      </c>
      <c r="AG13">
        <v>2.92</v>
      </c>
      <c r="AH13">
        <v>3.23</v>
      </c>
      <c r="AI13">
        <f t="shared" si="3"/>
        <v>3.2655769230769232</v>
      </c>
      <c r="AJ13">
        <f>SUMPRODUCT(F13:AE13,Weights/SUM(Weights))</f>
        <v>3.2703999999999995</v>
      </c>
      <c r="AK13" s="2">
        <f t="shared" si="4"/>
        <v>0.8606315789473683</v>
      </c>
      <c r="AL13" t="s">
        <v>42</v>
      </c>
    </row>
    <row r="21" spans="1:37" x14ac:dyDescent="0.25">
      <c r="A21" t="s">
        <v>36</v>
      </c>
      <c r="F21">
        <v>4</v>
      </c>
      <c r="G21">
        <v>4</v>
      </c>
      <c r="H21">
        <v>4</v>
      </c>
      <c r="I21">
        <v>4</v>
      </c>
      <c r="J21">
        <v>4</v>
      </c>
      <c r="K21">
        <v>4</v>
      </c>
      <c r="L21">
        <v>4</v>
      </c>
      <c r="M21">
        <v>4</v>
      </c>
      <c r="N21">
        <v>4</v>
      </c>
      <c r="O21">
        <v>4</v>
      </c>
      <c r="P21">
        <v>4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>
        <v>4</v>
      </c>
      <c r="AE21">
        <v>4</v>
      </c>
      <c r="AF21">
        <v>4</v>
      </c>
      <c r="AG21">
        <v>4</v>
      </c>
      <c r="AH21">
        <v>4</v>
      </c>
      <c r="AI21">
        <f t="shared" si="3"/>
        <v>4</v>
      </c>
      <c r="AJ21">
        <f t="shared" si="1"/>
        <v>4</v>
      </c>
      <c r="AK21" s="2">
        <f t="shared" si="4"/>
        <v>1.0526315789473684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36"/>
  <sheetViews>
    <sheetView topLeftCell="A16" zoomScale="135" workbookViewId="0">
      <pane xSplit="1" topLeftCell="B1" activePane="topRight" state="frozen"/>
      <selection pane="topRight" activeCell="AZ19" sqref="AZ19"/>
    </sheetView>
  </sheetViews>
  <sheetFormatPr defaultRowHeight="15" x14ac:dyDescent="0.25"/>
  <cols>
    <col min="1" max="1" width="22.42578125" customWidth="1"/>
    <col min="6" max="12" width="9.28515625" bestFit="1" customWidth="1"/>
    <col min="13" max="13" width="7.85546875" customWidth="1"/>
    <col min="14" max="16" width="9.28515625" bestFit="1" customWidth="1"/>
    <col min="17" max="18" width="4.140625" customWidth="1"/>
    <col min="19" max="19" width="4.5703125" customWidth="1"/>
    <col min="20" max="20" width="4.7109375" customWidth="1"/>
    <col min="21" max="21" width="3.7109375" customWidth="1"/>
    <col min="22" max="22" width="4.42578125" customWidth="1"/>
    <col min="23" max="23" width="3.5703125" customWidth="1"/>
    <col min="24" max="24" width="4.5703125" customWidth="1"/>
    <col min="25" max="27" width="9.28515625" customWidth="1"/>
    <col min="28" max="29" width="9.28515625" bestFit="1" customWidth="1"/>
    <col min="30" max="30" width="10" customWidth="1"/>
    <col min="31" max="34" width="9.28515625" bestFit="1" customWidth="1"/>
    <col min="38" max="38" width="10.140625" bestFit="1" customWidth="1"/>
    <col min="40" max="40" width="9.140625" style="2"/>
    <col min="41" max="41" width="4.85546875" style="9" customWidth="1"/>
    <col min="42" max="42" width="10.140625" customWidth="1"/>
    <col min="43" max="43" width="4.42578125" customWidth="1"/>
    <col min="44" max="44" width="9.28515625" customWidth="1"/>
    <col min="45" max="45" width="4.42578125" customWidth="1"/>
    <col min="46" max="46" width="9.5703125" customWidth="1"/>
    <col min="47" max="47" width="4.42578125" customWidth="1"/>
  </cols>
  <sheetData>
    <row r="1" spans="1:49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15</v>
      </c>
      <c r="G1" t="s">
        <v>16</v>
      </c>
      <c r="H1" t="s">
        <v>17</v>
      </c>
      <c r="I1" t="s">
        <v>29</v>
      </c>
      <c r="J1" t="s">
        <v>30</v>
      </c>
      <c r="K1" t="s">
        <v>31</v>
      </c>
      <c r="L1" t="s">
        <v>14</v>
      </c>
      <c r="M1" t="s">
        <v>13</v>
      </c>
      <c r="N1" t="s">
        <v>33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t="s">
        <v>8</v>
      </c>
      <c r="U1" t="s">
        <v>9</v>
      </c>
      <c r="V1" t="s">
        <v>10</v>
      </c>
      <c r="W1" t="s">
        <v>11</v>
      </c>
      <c r="X1" t="s">
        <v>12</v>
      </c>
      <c r="Y1" t="s">
        <v>52</v>
      </c>
      <c r="Z1" t="s">
        <v>53</v>
      </c>
      <c r="AA1" t="s">
        <v>54</v>
      </c>
      <c r="AB1" t="s">
        <v>18</v>
      </c>
      <c r="AC1" t="s">
        <v>19</v>
      </c>
      <c r="AD1" t="s">
        <v>20</v>
      </c>
      <c r="AE1" t="s">
        <v>21</v>
      </c>
      <c r="AF1" t="s">
        <v>22</v>
      </c>
      <c r="AG1" t="s">
        <v>26</v>
      </c>
      <c r="AH1" t="s">
        <v>34</v>
      </c>
      <c r="AI1" t="s">
        <v>23</v>
      </c>
      <c r="AJ1" t="s">
        <v>24</v>
      </c>
      <c r="AK1" t="s">
        <v>25</v>
      </c>
      <c r="AL1" t="s">
        <v>32</v>
      </c>
      <c r="AM1" t="s">
        <v>43</v>
      </c>
    </row>
    <row r="2" spans="1:49" s="2" customFormat="1" x14ac:dyDescent="0.25">
      <c r="A2" s="2" t="s">
        <v>35</v>
      </c>
      <c r="N2" s="2">
        <v>0.08</v>
      </c>
      <c r="O2" s="2">
        <v>0.05</v>
      </c>
      <c r="P2" s="2">
        <v>0.09</v>
      </c>
      <c r="Q2" s="2">
        <v>0.01</v>
      </c>
      <c r="R2" s="2">
        <v>0.01</v>
      </c>
      <c r="S2" s="2">
        <v>0.01</v>
      </c>
      <c r="T2" s="2">
        <v>0.01</v>
      </c>
      <c r="U2" s="2">
        <v>0.01</v>
      </c>
      <c r="V2" s="2">
        <v>0.01</v>
      </c>
      <c r="W2" s="2">
        <v>0.01</v>
      </c>
      <c r="X2" s="2">
        <v>0.01</v>
      </c>
      <c r="Y2" s="2">
        <v>0.12</v>
      </c>
      <c r="Z2" s="2">
        <v>0.02</v>
      </c>
      <c r="AA2" s="2">
        <v>0.09</v>
      </c>
      <c r="AB2" s="2">
        <v>0.11</v>
      </c>
      <c r="AC2" s="2">
        <v>0.1</v>
      </c>
      <c r="AD2" s="2">
        <v>0.01</v>
      </c>
      <c r="AE2" s="2">
        <v>0.1</v>
      </c>
      <c r="AF2" s="2">
        <v>0.01</v>
      </c>
      <c r="AG2" s="2">
        <v>0.05</v>
      </c>
      <c r="AH2" s="2">
        <v>0.09</v>
      </c>
      <c r="AL2" s="2">
        <f>SUM(B2:AK2)</f>
        <v>1</v>
      </c>
      <c r="AN2" s="8" t="s">
        <v>45</v>
      </c>
      <c r="AO2" s="9"/>
      <c r="AP2"/>
      <c r="AQ2"/>
      <c r="AR2"/>
      <c r="AS2"/>
      <c r="AT2"/>
      <c r="AU2"/>
      <c r="AV2"/>
      <c r="AW2"/>
    </row>
    <row r="3" spans="1:49" x14ac:dyDescent="0.25">
      <c r="A3" s="1"/>
      <c r="B3">
        <v>2.6</v>
      </c>
      <c r="F3">
        <v>2.75</v>
      </c>
      <c r="G3">
        <v>2.38</v>
      </c>
      <c r="I3">
        <v>2.4300000000000002</v>
      </c>
      <c r="J3">
        <v>2.4300000000000002</v>
      </c>
      <c r="L3">
        <v>3</v>
      </c>
      <c r="N3">
        <f>AVERAGE(B3:E3)</f>
        <v>2.6</v>
      </c>
      <c r="O3">
        <v>2.8</v>
      </c>
      <c r="P3">
        <v>3</v>
      </c>
      <c r="Q3">
        <v>4</v>
      </c>
      <c r="R3">
        <v>2</v>
      </c>
      <c r="S3">
        <v>2</v>
      </c>
      <c r="T3">
        <v>3</v>
      </c>
      <c r="U3">
        <v>2</v>
      </c>
      <c r="V3">
        <v>3</v>
      </c>
      <c r="W3" s="6">
        <v>3</v>
      </c>
      <c r="X3">
        <v>3</v>
      </c>
      <c r="Y3" s="15">
        <f t="shared" ref="Y3:Y29" si="0">AVERAGE(I3:K3)</f>
        <v>2.4300000000000002</v>
      </c>
      <c r="Z3">
        <f t="shared" ref="Z3:Z29" si="1">AVERAGE(L3:M3)</f>
        <v>3</v>
      </c>
      <c r="AA3" s="15">
        <f t="shared" ref="AA3:AA29" si="2">AVERAGE(F3:H3)</f>
        <v>2.5649999999999999</v>
      </c>
      <c r="AB3">
        <v>2.82</v>
      </c>
      <c r="AC3">
        <v>2.7</v>
      </c>
      <c r="AD3">
        <v>3</v>
      </c>
      <c r="AE3">
        <v>3.2</v>
      </c>
      <c r="AF3">
        <v>3</v>
      </c>
      <c r="AG3">
        <v>2.57</v>
      </c>
      <c r="AH3" s="15">
        <f t="shared" ref="AH3:AH29" si="3">AVERAGE(AI3:AK3)</f>
        <v>2.7766666666666668</v>
      </c>
      <c r="AI3">
        <v>2.64</v>
      </c>
      <c r="AJ3">
        <v>2.77</v>
      </c>
      <c r="AK3">
        <v>2.92</v>
      </c>
      <c r="AL3" s="15">
        <f t="shared" ref="AL3:AL29" si="4">AVERAGE(N3:X3,Y3,Z3,AA3:AH3)</f>
        <v>2.7838888888888889</v>
      </c>
      <c r="AM3" s="15">
        <f>SUMPRODUCT(N3:AH3,N2:AH2/SUM(Weights))</f>
        <v>2.7590499999999993</v>
      </c>
      <c r="AN3" s="2">
        <f>AM3/3.8</f>
        <v>0.72606578947368405</v>
      </c>
      <c r="AO3" s="2" t="s">
        <v>41</v>
      </c>
    </row>
    <row r="4" spans="1:49" x14ac:dyDescent="0.25">
      <c r="A4" s="1"/>
      <c r="B4">
        <v>4</v>
      </c>
      <c r="F4">
        <v>3.5</v>
      </c>
      <c r="G4">
        <v>3.38</v>
      </c>
      <c r="H4">
        <v>3.25</v>
      </c>
      <c r="I4">
        <v>3.29</v>
      </c>
      <c r="J4">
        <v>3.14</v>
      </c>
      <c r="K4">
        <v>3.36</v>
      </c>
      <c r="L4">
        <v>3</v>
      </c>
      <c r="N4">
        <f t="shared" ref="N4:N29" si="5">AVERAGE(B4:E4)</f>
        <v>4</v>
      </c>
      <c r="O4">
        <v>3.3</v>
      </c>
      <c r="P4">
        <v>3</v>
      </c>
      <c r="Q4">
        <v>4</v>
      </c>
      <c r="R4">
        <v>4</v>
      </c>
      <c r="S4">
        <v>3</v>
      </c>
      <c r="T4">
        <v>4</v>
      </c>
      <c r="U4">
        <v>3</v>
      </c>
      <c r="V4">
        <v>4</v>
      </c>
      <c r="W4" s="6">
        <v>4</v>
      </c>
      <c r="X4">
        <v>3</v>
      </c>
      <c r="Y4" s="15">
        <f t="shared" si="0"/>
        <v>3.2633333333333332</v>
      </c>
      <c r="Z4">
        <f t="shared" si="1"/>
        <v>3</v>
      </c>
      <c r="AA4" s="15">
        <f t="shared" si="2"/>
        <v>3.3766666666666665</v>
      </c>
      <c r="AB4">
        <v>4</v>
      </c>
      <c r="AC4">
        <v>3.3</v>
      </c>
      <c r="AD4">
        <v>3</v>
      </c>
      <c r="AE4">
        <v>3.5</v>
      </c>
      <c r="AF4">
        <v>3.5</v>
      </c>
      <c r="AG4">
        <v>3.64</v>
      </c>
      <c r="AH4" s="15">
        <f t="shared" si="3"/>
        <v>3.8200000000000003</v>
      </c>
      <c r="AI4">
        <v>3.46</v>
      </c>
      <c r="AJ4">
        <v>4</v>
      </c>
      <c r="AK4">
        <v>4</v>
      </c>
      <c r="AL4" s="15">
        <f t="shared" si="4"/>
        <v>3.509523809523809</v>
      </c>
      <c r="AM4" s="15">
        <f>SUMPRODUCT(N4:AH4,N2:AH2/SUM(Weights))</f>
        <v>3.5112999999999999</v>
      </c>
      <c r="AN4" s="2">
        <f t="shared" ref="AN4:AN29" si="6">AM4/3.8</f>
        <v>0.9240263157894737</v>
      </c>
      <c r="AO4" s="2" t="s">
        <v>40</v>
      </c>
    </row>
    <row r="5" spans="1:49" x14ac:dyDescent="0.25">
      <c r="A5" s="1"/>
      <c r="B5">
        <v>2.4300000000000002</v>
      </c>
      <c r="C5">
        <v>3</v>
      </c>
      <c r="F5">
        <v>2.75</v>
      </c>
      <c r="G5">
        <v>3.25</v>
      </c>
      <c r="H5">
        <v>3.38</v>
      </c>
      <c r="I5">
        <v>3</v>
      </c>
      <c r="J5">
        <v>3.25</v>
      </c>
      <c r="L5">
        <v>3</v>
      </c>
      <c r="N5">
        <f t="shared" si="5"/>
        <v>2.7149999999999999</v>
      </c>
      <c r="O5">
        <v>3.5</v>
      </c>
      <c r="P5">
        <v>3</v>
      </c>
      <c r="Q5">
        <v>3</v>
      </c>
      <c r="R5">
        <v>2</v>
      </c>
      <c r="S5">
        <v>2</v>
      </c>
      <c r="T5">
        <v>4</v>
      </c>
      <c r="U5">
        <v>3</v>
      </c>
      <c r="V5">
        <v>4</v>
      </c>
      <c r="W5" s="6">
        <v>4</v>
      </c>
      <c r="X5">
        <v>3</v>
      </c>
      <c r="Y5" s="15">
        <f t="shared" si="0"/>
        <v>3.125</v>
      </c>
      <c r="Z5">
        <f t="shared" si="1"/>
        <v>3</v>
      </c>
      <c r="AA5" s="15">
        <f t="shared" si="2"/>
        <v>3.1266666666666665</v>
      </c>
      <c r="AB5">
        <v>3.45</v>
      </c>
      <c r="AC5">
        <v>3.2</v>
      </c>
      <c r="AD5">
        <v>3</v>
      </c>
      <c r="AE5">
        <v>3.3</v>
      </c>
      <c r="AF5">
        <v>3.5</v>
      </c>
      <c r="AG5">
        <v>3.56</v>
      </c>
      <c r="AH5" s="15">
        <f t="shared" si="3"/>
        <v>3.1033333333333335</v>
      </c>
      <c r="AI5">
        <v>3</v>
      </c>
      <c r="AJ5">
        <v>3</v>
      </c>
      <c r="AK5">
        <v>3.31</v>
      </c>
      <c r="AL5" s="15">
        <f t="shared" si="4"/>
        <v>3.1704761904761911</v>
      </c>
      <c r="AM5" s="15">
        <f>SUMPRODUCT(N5:AH5,N2:AH2/SUM(Weights))</f>
        <v>3.180400000000001</v>
      </c>
      <c r="AN5" s="2">
        <f t="shared" si="6"/>
        <v>0.83694736842105288</v>
      </c>
      <c r="AO5" s="2" t="s">
        <v>42</v>
      </c>
    </row>
    <row r="6" spans="1:49" x14ac:dyDescent="0.25">
      <c r="A6" s="1"/>
      <c r="B6">
        <v>2.71</v>
      </c>
      <c r="F6">
        <v>3.25</v>
      </c>
      <c r="G6">
        <v>3.25</v>
      </c>
      <c r="I6">
        <v>2.93</v>
      </c>
      <c r="J6">
        <v>3.36</v>
      </c>
      <c r="L6">
        <v>4</v>
      </c>
      <c r="N6">
        <f t="shared" si="5"/>
        <v>2.71</v>
      </c>
      <c r="O6">
        <v>3.3</v>
      </c>
      <c r="P6">
        <v>3.5</v>
      </c>
      <c r="Q6">
        <v>3</v>
      </c>
      <c r="R6">
        <v>3</v>
      </c>
      <c r="S6">
        <v>3</v>
      </c>
      <c r="T6">
        <v>4</v>
      </c>
      <c r="U6">
        <v>3</v>
      </c>
      <c r="V6">
        <v>3</v>
      </c>
      <c r="W6">
        <v>3</v>
      </c>
      <c r="X6">
        <v>4</v>
      </c>
      <c r="Y6" s="15">
        <f t="shared" si="0"/>
        <v>3.145</v>
      </c>
      <c r="Z6">
        <f t="shared" si="1"/>
        <v>4</v>
      </c>
      <c r="AA6" s="15">
        <f t="shared" si="2"/>
        <v>3.25</v>
      </c>
      <c r="AB6">
        <v>3.18</v>
      </c>
      <c r="AC6">
        <v>3.23</v>
      </c>
      <c r="AD6">
        <v>3</v>
      </c>
      <c r="AE6">
        <v>3.83</v>
      </c>
      <c r="AF6">
        <v>3.3</v>
      </c>
      <c r="AG6">
        <v>3.29</v>
      </c>
      <c r="AH6" s="15">
        <f t="shared" si="3"/>
        <v>2.8966666666666669</v>
      </c>
      <c r="AI6">
        <v>2.46</v>
      </c>
      <c r="AJ6">
        <v>2.77</v>
      </c>
      <c r="AK6">
        <v>3.46</v>
      </c>
      <c r="AL6" s="15">
        <f t="shared" si="4"/>
        <v>3.2681746031746028</v>
      </c>
      <c r="AM6" s="15">
        <f>SUMPRODUCT(N6:AH6,N2:AH2/SUM(Weights))</f>
        <v>3.2506999999999997</v>
      </c>
      <c r="AN6" s="2">
        <f t="shared" si="6"/>
        <v>0.85544736842105262</v>
      </c>
      <c r="AO6" s="2" t="s">
        <v>42</v>
      </c>
    </row>
    <row r="7" spans="1:49" x14ac:dyDescent="0.25">
      <c r="A7" s="1"/>
      <c r="B7">
        <v>3.79</v>
      </c>
      <c r="C7">
        <v>4</v>
      </c>
      <c r="F7">
        <v>3.63</v>
      </c>
      <c r="G7">
        <v>3.75</v>
      </c>
      <c r="H7">
        <v>3.75</v>
      </c>
      <c r="I7">
        <v>3.79</v>
      </c>
      <c r="J7">
        <v>3.71</v>
      </c>
      <c r="K7">
        <v>3.79</v>
      </c>
      <c r="L7">
        <v>4</v>
      </c>
      <c r="N7">
        <f t="shared" si="5"/>
        <v>3.895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4</v>
      </c>
      <c r="W7" s="6">
        <v>4</v>
      </c>
      <c r="X7">
        <v>3</v>
      </c>
      <c r="Y7" s="15">
        <f t="shared" si="0"/>
        <v>3.7633333333333332</v>
      </c>
      <c r="Z7">
        <f t="shared" si="1"/>
        <v>4</v>
      </c>
      <c r="AA7" s="15">
        <f t="shared" si="2"/>
        <v>3.7099999999999995</v>
      </c>
      <c r="AB7">
        <v>4</v>
      </c>
      <c r="AC7">
        <v>3.82</v>
      </c>
      <c r="AD7">
        <v>3</v>
      </c>
      <c r="AE7">
        <v>4</v>
      </c>
      <c r="AF7">
        <v>3.5</v>
      </c>
      <c r="AG7">
        <v>3.93</v>
      </c>
      <c r="AH7" s="15">
        <f t="shared" si="3"/>
        <v>3.7666666666666671</v>
      </c>
      <c r="AI7">
        <v>3.38</v>
      </c>
      <c r="AJ7">
        <v>3.92</v>
      </c>
      <c r="AK7">
        <v>4</v>
      </c>
      <c r="AL7" s="15">
        <f t="shared" si="4"/>
        <v>3.8278571428571433</v>
      </c>
      <c r="AM7" s="15">
        <f>SUMPRODUCT(N7:AH7,N2:AH2/SUM(Weights))</f>
        <v>3.8696000000000002</v>
      </c>
      <c r="AN7" s="2">
        <f>AM7/3.8</f>
        <v>1.0183157894736843</v>
      </c>
      <c r="AO7" s="2" t="s">
        <v>51</v>
      </c>
    </row>
    <row r="8" spans="1:49" x14ac:dyDescent="0.25">
      <c r="A8" s="1"/>
      <c r="B8">
        <v>3.07</v>
      </c>
      <c r="C8">
        <v>3.57</v>
      </c>
      <c r="D8">
        <v>3.79</v>
      </c>
      <c r="F8">
        <v>3.75</v>
      </c>
      <c r="G8">
        <v>3.75</v>
      </c>
      <c r="I8">
        <v>3.86</v>
      </c>
      <c r="J8">
        <v>3.93</v>
      </c>
      <c r="L8">
        <v>4</v>
      </c>
      <c r="N8">
        <f t="shared" si="5"/>
        <v>3.4766666666666666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4</v>
      </c>
      <c r="V8">
        <v>3</v>
      </c>
      <c r="W8" s="6">
        <v>4</v>
      </c>
      <c r="X8">
        <v>4</v>
      </c>
      <c r="Y8" s="15">
        <f t="shared" si="0"/>
        <v>3.895</v>
      </c>
      <c r="Z8">
        <f t="shared" si="1"/>
        <v>4</v>
      </c>
      <c r="AA8" s="15">
        <f t="shared" si="2"/>
        <v>3.75</v>
      </c>
      <c r="AB8">
        <v>3.73</v>
      </c>
      <c r="AC8">
        <v>3.7</v>
      </c>
      <c r="AD8">
        <v>3</v>
      </c>
      <c r="AE8">
        <v>4</v>
      </c>
      <c r="AF8">
        <v>3</v>
      </c>
      <c r="AG8">
        <v>3.29</v>
      </c>
      <c r="AH8" s="15">
        <f t="shared" si="3"/>
        <v>3.3266666666666667</v>
      </c>
      <c r="AI8">
        <v>3.08</v>
      </c>
      <c r="AJ8">
        <v>3.15</v>
      </c>
      <c r="AK8">
        <v>3.75</v>
      </c>
      <c r="AL8" s="15">
        <f t="shared" si="4"/>
        <v>3.7223015873015881</v>
      </c>
      <c r="AM8" s="15">
        <f>SUMPRODUCT(N8:AH8,N2:AH2/SUM(Weights))</f>
        <v>3.7372333333333332</v>
      </c>
      <c r="AN8" s="2">
        <f t="shared" si="6"/>
        <v>0.9834824561403509</v>
      </c>
      <c r="AO8" s="2" t="s">
        <v>51</v>
      </c>
    </row>
    <row r="9" spans="1:49" x14ac:dyDescent="0.25">
      <c r="A9" s="1"/>
      <c r="B9">
        <v>3.14</v>
      </c>
      <c r="C9">
        <v>3.29</v>
      </c>
      <c r="F9">
        <v>3.38</v>
      </c>
      <c r="G9">
        <v>3.5</v>
      </c>
      <c r="I9">
        <v>3.21</v>
      </c>
      <c r="J9">
        <v>3.5</v>
      </c>
      <c r="L9">
        <v>4</v>
      </c>
      <c r="N9">
        <f t="shared" si="5"/>
        <v>3.2149999999999999</v>
      </c>
      <c r="O9">
        <v>3.88</v>
      </c>
      <c r="P9">
        <v>3</v>
      </c>
      <c r="Q9">
        <v>3</v>
      </c>
      <c r="R9">
        <v>4</v>
      </c>
      <c r="S9">
        <v>4</v>
      </c>
      <c r="T9">
        <v>4</v>
      </c>
      <c r="U9">
        <v>3</v>
      </c>
      <c r="V9">
        <v>4</v>
      </c>
      <c r="W9" s="6">
        <v>3</v>
      </c>
      <c r="X9">
        <v>4</v>
      </c>
      <c r="Y9" s="15">
        <f t="shared" si="0"/>
        <v>3.355</v>
      </c>
      <c r="Z9">
        <f t="shared" si="1"/>
        <v>4</v>
      </c>
      <c r="AA9" s="15">
        <f t="shared" si="2"/>
        <v>3.44</v>
      </c>
      <c r="AB9">
        <v>3.25</v>
      </c>
      <c r="AC9">
        <v>3.32</v>
      </c>
      <c r="AD9">
        <v>3</v>
      </c>
      <c r="AE9">
        <v>3</v>
      </c>
      <c r="AF9">
        <v>4</v>
      </c>
      <c r="AG9">
        <v>2.5</v>
      </c>
      <c r="AH9" s="15">
        <f t="shared" si="3"/>
        <v>3.3333333333333335</v>
      </c>
      <c r="AI9">
        <v>3.54</v>
      </c>
      <c r="AJ9">
        <v>3.23</v>
      </c>
      <c r="AK9">
        <v>3.23</v>
      </c>
      <c r="AL9" s="15">
        <f t="shared" si="4"/>
        <v>3.4425396825396821</v>
      </c>
      <c r="AM9" s="15">
        <f>SUMPRODUCT(N9:AH9,N2:AH2/SUM(Weights))</f>
        <v>3.2878999999999996</v>
      </c>
      <c r="AN9" s="2">
        <f>AM9/3.8</f>
        <v>0.86523684210526308</v>
      </c>
      <c r="AO9" s="2" t="s">
        <v>42</v>
      </c>
    </row>
    <row r="10" spans="1:49" x14ac:dyDescent="0.25">
      <c r="A10" s="1"/>
      <c r="B10">
        <v>3.5</v>
      </c>
      <c r="C10">
        <v>3.43</v>
      </c>
      <c r="D10">
        <v>2.57</v>
      </c>
      <c r="F10">
        <v>3.25</v>
      </c>
      <c r="G10">
        <v>4</v>
      </c>
      <c r="I10">
        <v>3.36</v>
      </c>
      <c r="J10">
        <v>3.68</v>
      </c>
      <c r="L10">
        <v>4</v>
      </c>
      <c r="N10">
        <f t="shared" si="5"/>
        <v>3.1666666666666665</v>
      </c>
      <c r="O10">
        <v>4</v>
      </c>
      <c r="P10">
        <v>3</v>
      </c>
      <c r="Q10">
        <v>4</v>
      </c>
      <c r="R10">
        <v>4</v>
      </c>
      <c r="S10">
        <v>4</v>
      </c>
      <c r="T10">
        <v>4</v>
      </c>
      <c r="U10">
        <v>4</v>
      </c>
      <c r="V10">
        <v>4</v>
      </c>
      <c r="W10" s="6">
        <v>4</v>
      </c>
      <c r="X10">
        <v>4</v>
      </c>
      <c r="Y10" s="15">
        <f t="shared" si="0"/>
        <v>3.52</v>
      </c>
      <c r="Z10">
        <f t="shared" si="1"/>
        <v>4</v>
      </c>
      <c r="AA10" s="15">
        <f t="shared" si="2"/>
        <v>3.625</v>
      </c>
      <c r="AB10">
        <v>3.43</v>
      </c>
      <c r="AC10">
        <v>3.55</v>
      </c>
      <c r="AD10">
        <v>3</v>
      </c>
      <c r="AE10">
        <v>3.5</v>
      </c>
      <c r="AF10">
        <v>3.4</v>
      </c>
      <c r="AG10">
        <v>2.5</v>
      </c>
      <c r="AH10" s="15">
        <f t="shared" si="3"/>
        <v>3.41</v>
      </c>
      <c r="AI10">
        <v>3.44</v>
      </c>
      <c r="AJ10">
        <v>3.48</v>
      </c>
      <c r="AK10">
        <v>3.31</v>
      </c>
      <c r="AL10" s="15">
        <f t="shared" si="4"/>
        <v>3.6238888888888887</v>
      </c>
      <c r="AM10" s="15">
        <f>SUMPRODUCT(N10:AH10,N2:AH2/SUM(Weights))</f>
        <v>3.4501833333333334</v>
      </c>
      <c r="AN10" s="2">
        <f>AM10/3.8</f>
        <v>0.90794298245614036</v>
      </c>
      <c r="AO10" s="2" t="s">
        <v>40</v>
      </c>
    </row>
    <row r="11" spans="1:49" ht="14.25" customHeight="1" x14ac:dyDescent="0.25">
      <c r="A11" s="1"/>
      <c r="B11">
        <v>3.36</v>
      </c>
      <c r="F11">
        <v>3</v>
      </c>
      <c r="G11">
        <v>3.25</v>
      </c>
      <c r="I11">
        <v>3</v>
      </c>
      <c r="J11">
        <v>3.36</v>
      </c>
      <c r="L11">
        <v>4</v>
      </c>
      <c r="N11">
        <f t="shared" si="5"/>
        <v>3.36</v>
      </c>
      <c r="O11">
        <v>3.88</v>
      </c>
      <c r="P11">
        <v>3.5</v>
      </c>
      <c r="Q11">
        <v>4</v>
      </c>
      <c r="R11">
        <v>3</v>
      </c>
      <c r="S11">
        <v>3</v>
      </c>
      <c r="T11">
        <v>4</v>
      </c>
      <c r="U11">
        <v>4</v>
      </c>
      <c r="V11">
        <v>4</v>
      </c>
      <c r="W11" s="6">
        <v>4</v>
      </c>
      <c r="X11">
        <v>4</v>
      </c>
      <c r="Y11" s="15">
        <f t="shared" si="0"/>
        <v>3.1799999999999997</v>
      </c>
      <c r="Z11">
        <f t="shared" si="1"/>
        <v>4</v>
      </c>
      <c r="AA11" s="15">
        <f t="shared" si="2"/>
        <v>3.125</v>
      </c>
      <c r="AB11">
        <v>4</v>
      </c>
      <c r="AC11">
        <v>3.5</v>
      </c>
      <c r="AD11">
        <v>3</v>
      </c>
      <c r="AE11">
        <v>3.17</v>
      </c>
      <c r="AF11">
        <v>3.4</v>
      </c>
      <c r="AG11">
        <v>2.36</v>
      </c>
      <c r="AH11" s="15">
        <f t="shared" si="3"/>
        <v>3.7433333333333336</v>
      </c>
      <c r="AI11">
        <v>3.38</v>
      </c>
      <c r="AJ11">
        <v>3.85</v>
      </c>
      <c r="AK11">
        <v>4</v>
      </c>
      <c r="AL11" s="15">
        <f t="shared" si="4"/>
        <v>3.5342063492063498</v>
      </c>
      <c r="AM11" s="15">
        <f>SUMPRODUCT(N11:AH11,N2:AH2/SUM(Weights))</f>
        <v>3.4465500000000002</v>
      </c>
      <c r="AN11" s="2">
        <f t="shared" si="6"/>
        <v>0.90698684210526326</v>
      </c>
      <c r="AO11" s="2" t="s">
        <v>40</v>
      </c>
    </row>
    <row r="12" spans="1:49" ht="15.75" customHeight="1" x14ac:dyDescent="0.25">
      <c r="A12" s="1"/>
      <c r="B12">
        <v>3.5</v>
      </c>
      <c r="F12">
        <v>3.5</v>
      </c>
      <c r="G12">
        <v>3.5</v>
      </c>
      <c r="H12">
        <v>3.38</v>
      </c>
      <c r="I12">
        <v>3.71</v>
      </c>
      <c r="J12">
        <v>3.71</v>
      </c>
      <c r="K12">
        <v>3.71</v>
      </c>
      <c r="L12">
        <v>4</v>
      </c>
      <c r="N12">
        <f t="shared" si="5"/>
        <v>3.5</v>
      </c>
      <c r="O12">
        <v>3.4</v>
      </c>
      <c r="P12">
        <v>3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  <c r="W12">
        <v>3</v>
      </c>
      <c r="X12">
        <v>4</v>
      </c>
      <c r="Y12" s="15">
        <f t="shared" si="0"/>
        <v>3.7099999999999995</v>
      </c>
      <c r="Z12">
        <f t="shared" si="1"/>
        <v>4</v>
      </c>
      <c r="AA12" s="15">
        <f t="shared" si="2"/>
        <v>3.4599999999999995</v>
      </c>
      <c r="AB12">
        <v>3.73</v>
      </c>
      <c r="AC12">
        <v>3.4</v>
      </c>
      <c r="AD12">
        <v>3</v>
      </c>
      <c r="AE12">
        <v>4</v>
      </c>
      <c r="AF12">
        <v>2.6</v>
      </c>
      <c r="AG12">
        <v>2.86</v>
      </c>
      <c r="AH12" s="15">
        <f t="shared" si="3"/>
        <v>3.0500000000000003</v>
      </c>
      <c r="AI12">
        <v>2.23</v>
      </c>
      <c r="AJ12">
        <v>3.42</v>
      </c>
      <c r="AK12">
        <v>3.5</v>
      </c>
      <c r="AL12" s="15">
        <f t="shared" si="4"/>
        <v>3.5576190476190468</v>
      </c>
      <c r="AM12" s="15">
        <f>SUMPRODUCT(N12:AH12,N2:AH2/SUM(Weights))</f>
        <v>3.4903999999999993</v>
      </c>
      <c r="AN12" s="2">
        <f t="shared" si="6"/>
        <v>0.91852631578947352</v>
      </c>
      <c r="AO12" s="2" t="s">
        <v>40</v>
      </c>
    </row>
    <row r="13" spans="1:49" x14ac:dyDescent="0.25">
      <c r="A13" s="1"/>
      <c r="B13">
        <v>3</v>
      </c>
      <c r="C13">
        <v>3</v>
      </c>
      <c r="F13">
        <v>3.25</v>
      </c>
      <c r="G13">
        <v>3.13</v>
      </c>
      <c r="I13">
        <v>3.36</v>
      </c>
      <c r="J13">
        <v>4</v>
      </c>
      <c r="L13">
        <v>4</v>
      </c>
      <c r="N13">
        <f t="shared" si="5"/>
        <v>3</v>
      </c>
      <c r="O13">
        <v>3.3</v>
      </c>
      <c r="P13">
        <v>3</v>
      </c>
      <c r="Q13">
        <v>3</v>
      </c>
      <c r="R13">
        <v>4</v>
      </c>
      <c r="S13">
        <v>3</v>
      </c>
      <c r="T13">
        <v>4</v>
      </c>
      <c r="U13">
        <v>4</v>
      </c>
      <c r="V13">
        <v>3</v>
      </c>
      <c r="W13">
        <v>4</v>
      </c>
      <c r="X13">
        <v>3</v>
      </c>
      <c r="Y13" s="15">
        <f t="shared" si="0"/>
        <v>3.6799999999999997</v>
      </c>
      <c r="Z13">
        <f t="shared" si="1"/>
        <v>4</v>
      </c>
      <c r="AA13" s="15">
        <f t="shared" si="2"/>
        <v>3.19</v>
      </c>
      <c r="AB13">
        <v>3.16</v>
      </c>
      <c r="AC13">
        <v>3.36</v>
      </c>
      <c r="AD13">
        <v>3</v>
      </c>
      <c r="AE13">
        <v>3.3</v>
      </c>
      <c r="AF13" s="13">
        <v>3.2</v>
      </c>
      <c r="AG13">
        <v>2.57</v>
      </c>
      <c r="AH13" s="15">
        <f t="shared" si="3"/>
        <v>3.09</v>
      </c>
      <c r="AI13">
        <v>3.08</v>
      </c>
      <c r="AJ13">
        <v>3</v>
      </c>
      <c r="AK13">
        <v>3.19</v>
      </c>
      <c r="AL13" s="15">
        <f t="shared" si="4"/>
        <v>3.3261904761904759</v>
      </c>
      <c r="AM13" s="15">
        <f>SUMPRODUCT(N13:AH13,N2:AH2/SUM(Weights))</f>
        <v>3.2458999999999998</v>
      </c>
      <c r="AN13" s="2">
        <f t="shared" si="6"/>
        <v>0.85418421052631577</v>
      </c>
      <c r="AO13" s="2" t="s">
        <v>42</v>
      </c>
    </row>
    <row r="14" spans="1:49" x14ac:dyDescent="0.25">
      <c r="A14" s="1"/>
      <c r="B14">
        <v>3.4</v>
      </c>
      <c r="F14">
        <v>3</v>
      </c>
      <c r="G14">
        <v>3.13</v>
      </c>
      <c r="I14">
        <v>3.07</v>
      </c>
      <c r="J14">
        <v>3.5</v>
      </c>
      <c r="L14">
        <v>4</v>
      </c>
      <c r="N14">
        <f t="shared" si="5"/>
        <v>3.4</v>
      </c>
      <c r="O14" s="13">
        <v>3.4</v>
      </c>
      <c r="P14">
        <v>3.3</v>
      </c>
      <c r="Q14">
        <v>3</v>
      </c>
      <c r="R14">
        <v>3</v>
      </c>
      <c r="S14">
        <v>3</v>
      </c>
      <c r="T14">
        <v>4</v>
      </c>
      <c r="U14">
        <v>4</v>
      </c>
      <c r="V14">
        <v>4</v>
      </c>
      <c r="W14">
        <v>4</v>
      </c>
      <c r="X14">
        <v>3</v>
      </c>
      <c r="Y14" s="15">
        <f t="shared" si="0"/>
        <v>3.2850000000000001</v>
      </c>
      <c r="Z14">
        <f t="shared" si="1"/>
        <v>4</v>
      </c>
      <c r="AA14" s="15">
        <f t="shared" si="2"/>
        <v>3.0649999999999999</v>
      </c>
      <c r="AB14">
        <v>3.14</v>
      </c>
      <c r="AC14">
        <v>3.32</v>
      </c>
      <c r="AD14">
        <v>3</v>
      </c>
      <c r="AE14">
        <v>3.2</v>
      </c>
      <c r="AF14">
        <v>2.9</v>
      </c>
      <c r="AG14">
        <v>3.07</v>
      </c>
      <c r="AH14" s="15">
        <f t="shared" si="3"/>
        <v>3.4599999999999995</v>
      </c>
      <c r="AI14">
        <v>3.15</v>
      </c>
      <c r="AJ14">
        <v>3.23</v>
      </c>
      <c r="AK14">
        <v>4</v>
      </c>
      <c r="AL14" s="15">
        <f t="shared" si="4"/>
        <v>3.3590476190476188</v>
      </c>
      <c r="AM14" s="15">
        <f>SUMPRODUCT(N14:AH14,N2:AH2/SUM(Weights))</f>
        <v>3.2903500000000001</v>
      </c>
      <c r="AN14" s="2">
        <f t="shared" si="6"/>
        <v>0.8658815789473685</v>
      </c>
      <c r="AO14" s="2" t="s">
        <v>42</v>
      </c>
    </row>
    <row r="15" spans="1:49" x14ac:dyDescent="0.25">
      <c r="A15" s="1"/>
      <c r="B15">
        <v>3.21</v>
      </c>
      <c r="C15">
        <v>3.79</v>
      </c>
      <c r="F15">
        <v>2.75</v>
      </c>
      <c r="G15">
        <v>2.25</v>
      </c>
      <c r="I15">
        <v>3</v>
      </c>
      <c r="J15">
        <v>3.29</v>
      </c>
      <c r="L15">
        <v>3</v>
      </c>
      <c r="N15">
        <f t="shared" si="5"/>
        <v>3.5</v>
      </c>
      <c r="O15">
        <v>3.13</v>
      </c>
      <c r="P15">
        <v>4</v>
      </c>
      <c r="Q15">
        <v>4</v>
      </c>
      <c r="R15">
        <v>4</v>
      </c>
      <c r="S15">
        <v>3</v>
      </c>
      <c r="T15">
        <v>4</v>
      </c>
      <c r="U15">
        <v>3</v>
      </c>
      <c r="V15">
        <v>4</v>
      </c>
      <c r="W15">
        <v>4</v>
      </c>
      <c r="X15">
        <v>3</v>
      </c>
      <c r="Y15" s="15">
        <f t="shared" si="0"/>
        <v>3.145</v>
      </c>
      <c r="Z15">
        <f t="shared" si="1"/>
        <v>3</v>
      </c>
      <c r="AA15" s="15">
        <f t="shared" si="2"/>
        <v>2.5</v>
      </c>
      <c r="AB15">
        <v>3.73</v>
      </c>
      <c r="AC15">
        <v>3.1</v>
      </c>
      <c r="AD15">
        <v>3</v>
      </c>
      <c r="AE15">
        <v>3.3</v>
      </c>
      <c r="AF15">
        <v>3.5</v>
      </c>
      <c r="AG15">
        <v>3.14</v>
      </c>
      <c r="AH15" s="15">
        <f t="shared" si="3"/>
        <v>3.36</v>
      </c>
      <c r="AI15">
        <v>3.08</v>
      </c>
      <c r="AJ15">
        <v>3.31</v>
      </c>
      <c r="AK15">
        <v>3.69</v>
      </c>
      <c r="AL15" s="15">
        <f t="shared" si="4"/>
        <v>3.4002380952380955</v>
      </c>
      <c r="AM15" s="15">
        <f>SUMPRODUCT(N15:AH15,N2:AH2/SUM(Weights))</f>
        <v>3.3236000000000003</v>
      </c>
      <c r="AN15" s="2">
        <f t="shared" si="6"/>
        <v>0.87463157894736854</v>
      </c>
      <c r="AO15" s="2" t="s">
        <v>42</v>
      </c>
    </row>
    <row r="16" spans="1:49" x14ac:dyDescent="0.25">
      <c r="A16" s="1"/>
      <c r="B16">
        <v>3.93</v>
      </c>
      <c r="C16">
        <v>3.93</v>
      </c>
      <c r="F16">
        <v>3.63</v>
      </c>
      <c r="G16">
        <v>3.5</v>
      </c>
      <c r="I16">
        <v>3.5</v>
      </c>
      <c r="J16">
        <v>3.43</v>
      </c>
      <c r="L16">
        <v>4</v>
      </c>
      <c r="N16">
        <f t="shared" si="5"/>
        <v>3.93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4</v>
      </c>
      <c r="V16">
        <v>4</v>
      </c>
      <c r="W16">
        <v>4</v>
      </c>
      <c r="X16">
        <v>3</v>
      </c>
      <c r="Y16" s="15">
        <f t="shared" si="0"/>
        <v>3.4649999999999999</v>
      </c>
      <c r="Z16">
        <f t="shared" si="1"/>
        <v>4</v>
      </c>
      <c r="AA16" s="15">
        <f t="shared" si="2"/>
        <v>3.5649999999999999</v>
      </c>
      <c r="AB16">
        <v>4</v>
      </c>
      <c r="AC16">
        <v>3.82</v>
      </c>
      <c r="AD16">
        <v>3</v>
      </c>
      <c r="AE16">
        <v>3.8</v>
      </c>
      <c r="AF16">
        <v>2.9</v>
      </c>
      <c r="AG16">
        <v>3.64</v>
      </c>
      <c r="AH16" s="15">
        <f t="shared" si="3"/>
        <v>3.89</v>
      </c>
      <c r="AI16">
        <v>3.67</v>
      </c>
      <c r="AJ16">
        <v>4</v>
      </c>
      <c r="AK16">
        <v>4</v>
      </c>
      <c r="AL16" s="15">
        <f t="shared" si="4"/>
        <v>3.7623809523809526</v>
      </c>
      <c r="AM16" s="15">
        <f>SUMPRODUCT(N16:AH16,N2:AH2/SUM(Weights))</f>
        <v>3.7941499999999997</v>
      </c>
      <c r="AN16" s="2">
        <f t="shared" si="6"/>
        <v>0.99846052631578941</v>
      </c>
      <c r="AO16" s="2" t="s">
        <v>51</v>
      </c>
    </row>
    <row r="17" spans="1:41" ht="15" customHeight="1" x14ac:dyDescent="0.25">
      <c r="A17" s="1"/>
      <c r="B17">
        <v>2</v>
      </c>
      <c r="C17">
        <v>1.93</v>
      </c>
      <c r="F17">
        <v>2.75</v>
      </c>
      <c r="G17">
        <v>2.8</v>
      </c>
      <c r="H17">
        <v>2.9</v>
      </c>
      <c r="I17">
        <v>2.36</v>
      </c>
      <c r="J17">
        <v>2.4300000000000002</v>
      </c>
      <c r="L17">
        <v>4</v>
      </c>
      <c r="N17">
        <f t="shared" si="5"/>
        <v>1.9649999999999999</v>
      </c>
      <c r="O17">
        <v>3.1</v>
      </c>
      <c r="P17">
        <v>3</v>
      </c>
      <c r="Q17">
        <v>3</v>
      </c>
      <c r="R17">
        <v>3</v>
      </c>
      <c r="S17">
        <v>3</v>
      </c>
      <c r="T17">
        <v>3</v>
      </c>
      <c r="U17">
        <v>3</v>
      </c>
      <c r="V17">
        <v>3</v>
      </c>
      <c r="W17">
        <v>3</v>
      </c>
      <c r="X17">
        <v>3</v>
      </c>
      <c r="Y17" s="15">
        <f t="shared" si="0"/>
        <v>2.395</v>
      </c>
      <c r="Z17">
        <f t="shared" si="1"/>
        <v>4</v>
      </c>
      <c r="AA17" s="15">
        <f t="shared" si="2"/>
        <v>2.8166666666666664</v>
      </c>
      <c r="AB17">
        <v>2</v>
      </c>
      <c r="AC17">
        <v>2.6</v>
      </c>
      <c r="AD17">
        <v>3</v>
      </c>
      <c r="AE17">
        <v>3</v>
      </c>
      <c r="AF17">
        <v>2.1</v>
      </c>
      <c r="AG17">
        <v>2.79</v>
      </c>
      <c r="AH17" s="15">
        <f t="shared" si="3"/>
        <v>1.61</v>
      </c>
      <c r="AI17">
        <v>1.77</v>
      </c>
      <c r="AJ17">
        <v>1.62</v>
      </c>
      <c r="AK17">
        <v>1.44</v>
      </c>
      <c r="AL17" s="15">
        <f t="shared" si="4"/>
        <v>2.77984126984127</v>
      </c>
      <c r="AM17" s="15">
        <f>SUMPRODUCT(N17:AH17,N2:AH2/SUM(Weights))</f>
        <v>2.5585</v>
      </c>
      <c r="AN17" s="2">
        <f t="shared" si="6"/>
        <v>0.67328947368421055</v>
      </c>
      <c r="AO17" s="2" t="s">
        <v>55</v>
      </c>
    </row>
    <row r="18" spans="1:41" x14ac:dyDescent="0.25">
      <c r="A18" s="1"/>
      <c r="B18">
        <v>3.86</v>
      </c>
      <c r="F18">
        <v>2.75</v>
      </c>
      <c r="G18">
        <v>3.13</v>
      </c>
      <c r="H18">
        <v>3.25</v>
      </c>
      <c r="I18">
        <v>2.79</v>
      </c>
      <c r="J18">
        <v>3.07</v>
      </c>
      <c r="K18">
        <v>2.86</v>
      </c>
      <c r="L18">
        <v>3</v>
      </c>
      <c r="N18">
        <f t="shared" si="5"/>
        <v>3.86</v>
      </c>
      <c r="O18">
        <v>3.25</v>
      </c>
      <c r="P18">
        <v>3.3</v>
      </c>
      <c r="Q18">
        <v>3</v>
      </c>
      <c r="R18">
        <v>2</v>
      </c>
      <c r="S18">
        <v>2</v>
      </c>
      <c r="T18">
        <v>4</v>
      </c>
      <c r="U18">
        <v>3</v>
      </c>
      <c r="V18">
        <v>4</v>
      </c>
      <c r="W18">
        <v>3</v>
      </c>
      <c r="X18">
        <v>3</v>
      </c>
      <c r="Y18" s="15">
        <f t="shared" si="0"/>
        <v>2.9066666666666663</v>
      </c>
      <c r="Z18">
        <f t="shared" si="1"/>
        <v>3</v>
      </c>
      <c r="AA18" s="15">
        <f t="shared" si="2"/>
        <v>3.043333333333333</v>
      </c>
      <c r="AB18">
        <v>3.86</v>
      </c>
      <c r="AC18">
        <v>3.1</v>
      </c>
      <c r="AD18">
        <v>3</v>
      </c>
      <c r="AE18">
        <v>3</v>
      </c>
      <c r="AF18">
        <v>3.3</v>
      </c>
      <c r="AG18">
        <v>2.93</v>
      </c>
      <c r="AH18" s="15">
        <f t="shared" si="3"/>
        <v>3.4933333333333336</v>
      </c>
      <c r="AI18">
        <v>3.17</v>
      </c>
      <c r="AJ18">
        <v>3.54</v>
      </c>
      <c r="AK18">
        <v>3.77</v>
      </c>
      <c r="AL18" s="15">
        <f t="shared" si="4"/>
        <v>3.1449206349206351</v>
      </c>
      <c r="AM18" s="15">
        <f>SUMPRODUCT(N18:AH18,N2:AH2/SUM(Weights))</f>
        <v>3.2495000000000003</v>
      </c>
      <c r="AN18" s="2">
        <f t="shared" si="6"/>
        <v>0.85513157894736858</v>
      </c>
      <c r="AO18" s="2" t="s">
        <v>42</v>
      </c>
    </row>
    <row r="19" spans="1:41" ht="17.25" customHeight="1" x14ac:dyDescent="0.25">
      <c r="A19" s="1"/>
      <c r="B19">
        <v>3.57</v>
      </c>
      <c r="F19">
        <v>3.38</v>
      </c>
      <c r="G19">
        <v>3.38</v>
      </c>
      <c r="H19">
        <v>3.13</v>
      </c>
      <c r="I19">
        <v>3.29</v>
      </c>
      <c r="J19" s="16"/>
      <c r="K19">
        <v>3.29</v>
      </c>
      <c r="L19">
        <v>3</v>
      </c>
      <c r="N19">
        <f t="shared" si="5"/>
        <v>3.57</v>
      </c>
      <c r="O19">
        <v>3.5</v>
      </c>
      <c r="P19">
        <v>4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  <c r="W19">
        <v>4</v>
      </c>
      <c r="X19">
        <v>4</v>
      </c>
      <c r="Y19" s="15">
        <f t="shared" si="0"/>
        <v>3.29</v>
      </c>
      <c r="Z19">
        <f t="shared" si="1"/>
        <v>3</v>
      </c>
      <c r="AA19" s="15">
        <f t="shared" si="2"/>
        <v>3.2966666666666669</v>
      </c>
      <c r="AB19">
        <v>4</v>
      </c>
      <c r="AC19">
        <v>3.3</v>
      </c>
      <c r="AD19">
        <v>3</v>
      </c>
      <c r="AE19">
        <v>4</v>
      </c>
      <c r="AF19" s="13">
        <v>4</v>
      </c>
      <c r="AG19">
        <v>3.21</v>
      </c>
      <c r="AH19" s="15">
        <f t="shared" si="3"/>
        <v>3.6933333333333334</v>
      </c>
      <c r="AI19">
        <v>3.23</v>
      </c>
      <c r="AJ19">
        <v>3.85</v>
      </c>
      <c r="AK19">
        <v>4</v>
      </c>
      <c r="AL19" s="15">
        <f t="shared" si="4"/>
        <v>3.7076190476190467</v>
      </c>
      <c r="AM19" s="15">
        <f>SUMPRODUCT(N19:AH19,N2:AH2/SUM(Weights))</f>
        <v>3.625</v>
      </c>
      <c r="AN19" s="2">
        <f t="shared" si="6"/>
        <v>0.95394736842105265</v>
      </c>
      <c r="AO19" s="2" t="s">
        <v>51</v>
      </c>
    </row>
    <row r="20" spans="1:41" x14ac:dyDescent="0.25">
      <c r="A20" s="1"/>
      <c r="B20">
        <v>3.07</v>
      </c>
      <c r="D20">
        <v>3</v>
      </c>
      <c r="F20">
        <v>2.88</v>
      </c>
      <c r="I20">
        <v>3.21</v>
      </c>
      <c r="L20">
        <v>4</v>
      </c>
      <c r="N20">
        <f t="shared" si="5"/>
        <v>3.0350000000000001</v>
      </c>
      <c r="O20">
        <v>4</v>
      </c>
      <c r="P20">
        <v>4</v>
      </c>
      <c r="Q20">
        <v>4</v>
      </c>
      <c r="R20">
        <v>4</v>
      </c>
      <c r="S20">
        <v>3</v>
      </c>
      <c r="T20">
        <v>4</v>
      </c>
      <c r="U20">
        <v>4</v>
      </c>
      <c r="V20">
        <v>4</v>
      </c>
      <c r="W20">
        <v>4</v>
      </c>
      <c r="X20">
        <v>4</v>
      </c>
      <c r="Y20" s="15">
        <f t="shared" si="0"/>
        <v>3.21</v>
      </c>
      <c r="Z20">
        <f t="shared" si="1"/>
        <v>4</v>
      </c>
      <c r="AA20" s="15">
        <f t="shared" si="2"/>
        <v>2.88</v>
      </c>
      <c r="AB20">
        <v>3.73</v>
      </c>
      <c r="AC20">
        <v>3.73</v>
      </c>
      <c r="AD20">
        <v>3</v>
      </c>
      <c r="AE20">
        <v>3.83</v>
      </c>
      <c r="AF20">
        <v>4</v>
      </c>
      <c r="AG20">
        <v>3.71</v>
      </c>
      <c r="AH20" s="15">
        <f>AVERAGE(AI20:AK20)</f>
        <v>3.3849999999999998</v>
      </c>
      <c r="AI20">
        <v>3.23</v>
      </c>
      <c r="AJ20">
        <v>3.54</v>
      </c>
      <c r="AL20" s="15">
        <f t="shared" si="4"/>
        <v>3.6909523809523805</v>
      </c>
      <c r="AM20" s="15">
        <f>SUMPRODUCT(N20:AH20,N2:AH2/SUM(Weights))</f>
        <v>3.5636499999999995</v>
      </c>
      <c r="AN20" s="2">
        <f t="shared" si="6"/>
        <v>0.93780263157894728</v>
      </c>
      <c r="AO20" s="2" t="s">
        <v>40</v>
      </c>
    </row>
    <row r="21" spans="1:41" x14ac:dyDescent="0.25">
      <c r="A21" s="1"/>
      <c r="B21">
        <v>3.14</v>
      </c>
      <c r="C21">
        <v>3.14</v>
      </c>
      <c r="F21">
        <v>3.38</v>
      </c>
      <c r="G21">
        <v>3.63</v>
      </c>
      <c r="I21">
        <v>3.21</v>
      </c>
      <c r="J21">
        <v>3.86</v>
      </c>
      <c r="L21">
        <v>4</v>
      </c>
      <c r="M21">
        <v>4</v>
      </c>
      <c r="N21">
        <f t="shared" si="5"/>
        <v>3.14</v>
      </c>
      <c r="O21">
        <v>3.9</v>
      </c>
      <c r="P21">
        <v>3.5</v>
      </c>
      <c r="Q21">
        <v>3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 s="15">
        <f t="shared" si="0"/>
        <v>3.5350000000000001</v>
      </c>
      <c r="Z21">
        <f t="shared" si="1"/>
        <v>4</v>
      </c>
      <c r="AA21" s="15">
        <f t="shared" si="2"/>
        <v>3.5049999999999999</v>
      </c>
      <c r="AB21">
        <v>3.27</v>
      </c>
      <c r="AC21">
        <v>3.5</v>
      </c>
      <c r="AD21">
        <v>3</v>
      </c>
      <c r="AE21">
        <v>3.3</v>
      </c>
      <c r="AF21">
        <v>3.3</v>
      </c>
      <c r="AG21">
        <v>3.14</v>
      </c>
      <c r="AH21" s="15">
        <f t="shared" si="3"/>
        <v>3.5</v>
      </c>
      <c r="AI21">
        <v>3.42</v>
      </c>
      <c r="AJ21">
        <v>3.54</v>
      </c>
      <c r="AK21">
        <v>3.54</v>
      </c>
      <c r="AL21" s="15">
        <f t="shared" si="4"/>
        <v>3.5995238095238098</v>
      </c>
      <c r="AM21" s="15">
        <f>SUMPRODUCT(N21:AH21,N2:AH2/SUM(Weights))</f>
        <v>3.4655500000000004</v>
      </c>
      <c r="AN21" s="2">
        <f t="shared" si="6"/>
        <v>0.91198684210526326</v>
      </c>
      <c r="AO21" s="2" t="s">
        <v>40</v>
      </c>
    </row>
    <row r="22" spans="1:41" ht="15.75" customHeight="1" x14ac:dyDescent="0.25">
      <c r="A22" s="1"/>
      <c r="B22">
        <v>3.14</v>
      </c>
      <c r="C22">
        <v>3.57</v>
      </c>
      <c r="D22">
        <v>4</v>
      </c>
      <c r="F22">
        <v>3.25</v>
      </c>
      <c r="G22">
        <v>2.75</v>
      </c>
      <c r="H22">
        <v>3.25</v>
      </c>
      <c r="I22">
        <v>3.57</v>
      </c>
      <c r="J22">
        <v>3.29</v>
      </c>
      <c r="K22">
        <v>3.64</v>
      </c>
      <c r="L22">
        <v>4</v>
      </c>
      <c r="N22">
        <f t="shared" si="5"/>
        <v>3.5700000000000003</v>
      </c>
      <c r="O22">
        <v>3.88</v>
      </c>
      <c r="P22">
        <v>4</v>
      </c>
      <c r="Q22">
        <v>4</v>
      </c>
      <c r="R22">
        <v>4</v>
      </c>
      <c r="S22">
        <v>4</v>
      </c>
      <c r="T22">
        <v>4</v>
      </c>
      <c r="U22">
        <v>3</v>
      </c>
      <c r="V22">
        <v>4</v>
      </c>
      <c r="W22">
        <v>4</v>
      </c>
      <c r="X22">
        <v>4</v>
      </c>
      <c r="Y22" s="15">
        <f t="shared" si="0"/>
        <v>3.5</v>
      </c>
      <c r="Z22">
        <f t="shared" si="1"/>
        <v>4</v>
      </c>
      <c r="AA22" s="15">
        <f t="shared" si="2"/>
        <v>3.0833333333333335</v>
      </c>
      <c r="AB22">
        <v>4</v>
      </c>
      <c r="AC22">
        <v>3.91</v>
      </c>
      <c r="AD22">
        <v>3</v>
      </c>
      <c r="AE22">
        <v>3.7</v>
      </c>
      <c r="AF22">
        <v>3</v>
      </c>
      <c r="AG22">
        <v>2.64</v>
      </c>
      <c r="AH22" s="15">
        <f t="shared" si="3"/>
        <v>3.7433333333333336</v>
      </c>
      <c r="AI22">
        <v>3.38</v>
      </c>
      <c r="AJ22">
        <v>3.85</v>
      </c>
      <c r="AK22">
        <v>4</v>
      </c>
      <c r="AL22" s="15">
        <f t="shared" si="4"/>
        <v>3.6679365079365089</v>
      </c>
      <c r="AM22" s="15">
        <f>SUMPRODUCT(N22:AH22,N2:AH2/SUM(Weights))</f>
        <v>3.657</v>
      </c>
      <c r="AN22" s="2">
        <f t="shared" si="6"/>
        <v>0.96236842105263165</v>
      </c>
      <c r="AO22" s="2" t="s">
        <v>51</v>
      </c>
    </row>
    <row r="23" spans="1:41" ht="16.5" customHeight="1" x14ac:dyDescent="0.25">
      <c r="A23" s="1"/>
      <c r="B23">
        <v>3.5</v>
      </c>
      <c r="C23">
        <v>3.57</v>
      </c>
      <c r="F23">
        <v>3.8</v>
      </c>
      <c r="G23">
        <v>3.4</v>
      </c>
      <c r="I23">
        <v>3.57</v>
      </c>
      <c r="J23">
        <v>3.57</v>
      </c>
      <c r="L23">
        <v>3</v>
      </c>
      <c r="M23">
        <v>3</v>
      </c>
      <c r="N23">
        <f t="shared" si="5"/>
        <v>3.5350000000000001</v>
      </c>
      <c r="O23">
        <v>3.6</v>
      </c>
      <c r="P23">
        <v>3.8</v>
      </c>
      <c r="Q23">
        <v>4</v>
      </c>
      <c r="R23">
        <v>4</v>
      </c>
      <c r="S23">
        <v>3</v>
      </c>
      <c r="T23">
        <v>4</v>
      </c>
      <c r="U23">
        <v>4</v>
      </c>
      <c r="V23">
        <v>4</v>
      </c>
      <c r="W23">
        <v>4</v>
      </c>
      <c r="X23">
        <v>4</v>
      </c>
      <c r="Y23" s="15">
        <f t="shared" si="0"/>
        <v>3.57</v>
      </c>
      <c r="Z23">
        <f t="shared" si="1"/>
        <v>3</v>
      </c>
      <c r="AA23" s="15">
        <f t="shared" si="2"/>
        <v>3.5999999999999996</v>
      </c>
      <c r="AB23">
        <v>4</v>
      </c>
      <c r="AC23">
        <v>3.7</v>
      </c>
      <c r="AD23">
        <v>3</v>
      </c>
      <c r="AE23">
        <v>3.83</v>
      </c>
      <c r="AF23">
        <v>3.7</v>
      </c>
      <c r="AG23">
        <v>3.07</v>
      </c>
      <c r="AH23" s="15">
        <f t="shared" si="3"/>
        <v>3.7166666666666668</v>
      </c>
      <c r="AI23">
        <v>3.15</v>
      </c>
      <c r="AJ23">
        <v>4</v>
      </c>
      <c r="AK23">
        <v>4</v>
      </c>
      <c r="AL23" s="15">
        <f t="shared" si="4"/>
        <v>3.6724603174603176</v>
      </c>
      <c r="AM23" s="15">
        <f>SUMPRODUCT(N23:AH23,N2:AH2/SUM(Weights))</f>
        <v>3.6752000000000002</v>
      </c>
      <c r="AN23" s="2">
        <f t="shared" si="6"/>
        <v>0.96715789473684222</v>
      </c>
      <c r="AO23" s="2" t="s">
        <v>38</v>
      </c>
    </row>
    <row r="24" spans="1:41" x14ac:dyDescent="0.25">
      <c r="A24" s="1"/>
      <c r="B24">
        <v>3.79</v>
      </c>
      <c r="C24">
        <v>4</v>
      </c>
      <c r="F24">
        <v>3.13</v>
      </c>
      <c r="G24">
        <v>3.38</v>
      </c>
      <c r="H24">
        <v>3</v>
      </c>
      <c r="I24">
        <v>3.07</v>
      </c>
      <c r="J24">
        <v>3.36</v>
      </c>
      <c r="L24">
        <v>3</v>
      </c>
      <c r="N24">
        <f t="shared" si="5"/>
        <v>3.895</v>
      </c>
      <c r="O24">
        <v>3.38</v>
      </c>
      <c r="P24">
        <v>3.25</v>
      </c>
      <c r="Q24">
        <v>3</v>
      </c>
      <c r="R24">
        <v>3</v>
      </c>
      <c r="S24">
        <v>3</v>
      </c>
      <c r="T24">
        <v>4</v>
      </c>
      <c r="U24">
        <v>3</v>
      </c>
      <c r="V24">
        <v>3</v>
      </c>
      <c r="W24">
        <v>4</v>
      </c>
      <c r="X24">
        <v>3</v>
      </c>
      <c r="Y24" s="15">
        <f t="shared" si="0"/>
        <v>3.2149999999999999</v>
      </c>
      <c r="Z24">
        <f t="shared" si="1"/>
        <v>3</v>
      </c>
      <c r="AA24" s="15">
        <f t="shared" si="2"/>
        <v>3.17</v>
      </c>
      <c r="AB24">
        <v>4</v>
      </c>
      <c r="AC24">
        <v>3.27</v>
      </c>
      <c r="AD24">
        <v>3</v>
      </c>
      <c r="AE24">
        <v>3.5</v>
      </c>
      <c r="AF24">
        <v>3.3</v>
      </c>
      <c r="AG24">
        <v>3.21</v>
      </c>
      <c r="AH24" s="15">
        <f t="shared" si="3"/>
        <v>3.9233333333333333</v>
      </c>
      <c r="AI24">
        <v>3.77</v>
      </c>
      <c r="AJ24">
        <v>4</v>
      </c>
      <c r="AK24">
        <v>4</v>
      </c>
      <c r="AL24" s="15">
        <f t="shared" si="4"/>
        <v>3.3387301587301588</v>
      </c>
      <c r="AM24" s="15">
        <f>SUMPRODUCT(N24:AH24,N2:AH2/SUM(Weights))</f>
        <v>3.4577999999999998</v>
      </c>
      <c r="AN24" s="2">
        <f t="shared" si="6"/>
        <v>0.90994736842105262</v>
      </c>
      <c r="AO24" s="2" t="s">
        <v>40</v>
      </c>
    </row>
    <row r="25" spans="1:41" x14ac:dyDescent="0.25">
      <c r="A25" s="1"/>
      <c r="B25">
        <v>3.07</v>
      </c>
      <c r="F25">
        <v>3.13</v>
      </c>
      <c r="H25">
        <v>3.38</v>
      </c>
      <c r="I25">
        <v>3.07</v>
      </c>
      <c r="K25">
        <v>3.29</v>
      </c>
      <c r="L25">
        <v>3</v>
      </c>
      <c r="N25">
        <f t="shared" si="5"/>
        <v>3.07</v>
      </c>
      <c r="O25">
        <v>2.9</v>
      </c>
      <c r="P25">
        <v>4</v>
      </c>
      <c r="Q25">
        <v>4</v>
      </c>
      <c r="R25">
        <v>2</v>
      </c>
      <c r="S25">
        <v>4</v>
      </c>
      <c r="T25">
        <v>4</v>
      </c>
      <c r="U25">
        <v>2</v>
      </c>
      <c r="V25">
        <v>2</v>
      </c>
      <c r="W25">
        <v>2</v>
      </c>
      <c r="X25">
        <v>4</v>
      </c>
      <c r="Y25" s="15">
        <f t="shared" si="0"/>
        <v>3.1799999999999997</v>
      </c>
      <c r="Z25">
        <f t="shared" si="1"/>
        <v>3</v>
      </c>
      <c r="AA25" s="15">
        <f t="shared" si="2"/>
        <v>3.2549999999999999</v>
      </c>
      <c r="AB25">
        <v>3.09</v>
      </c>
      <c r="AC25">
        <v>3.18</v>
      </c>
      <c r="AD25">
        <v>3</v>
      </c>
      <c r="AE25">
        <v>3.2</v>
      </c>
      <c r="AF25">
        <v>4</v>
      </c>
      <c r="AG25">
        <v>3.29</v>
      </c>
      <c r="AH25" s="15">
        <f t="shared" si="3"/>
        <v>3.3200000000000003</v>
      </c>
      <c r="AI25">
        <v>3.19</v>
      </c>
      <c r="AJ25">
        <v>3.31</v>
      </c>
      <c r="AK25">
        <v>3.46</v>
      </c>
      <c r="AL25" s="15">
        <f t="shared" si="4"/>
        <v>3.1659523809523815</v>
      </c>
      <c r="AM25" s="15">
        <f>SUMPRODUCT(N25:AH25,N2:AH2/SUM(Weights))</f>
        <v>3.2363500000000003</v>
      </c>
      <c r="AN25" s="2">
        <f t="shared" si="6"/>
        <v>0.85167105263157905</v>
      </c>
      <c r="AO25" s="2" t="s">
        <v>42</v>
      </c>
    </row>
    <row r="26" spans="1:41" x14ac:dyDescent="0.25">
      <c r="A26" s="1"/>
      <c r="B26">
        <v>2.93</v>
      </c>
      <c r="C26">
        <v>3.21</v>
      </c>
      <c r="F26">
        <v>2.88</v>
      </c>
      <c r="G26">
        <v>3</v>
      </c>
      <c r="H26">
        <v>3.13</v>
      </c>
      <c r="I26">
        <v>2.57</v>
      </c>
      <c r="J26">
        <v>2.86</v>
      </c>
      <c r="L26">
        <v>4</v>
      </c>
      <c r="N26">
        <f t="shared" si="5"/>
        <v>3.0700000000000003</v>
      </c>
      <c r="O26">
        <v>3.5</v>
      </c>
      <c r="P26">
        <v>3</v>
      </c>
      <c r="Q26">
        <v>3</v>
      </c>
      <c r="R26">
        <v>3</v>
      </c>
      <c r="S26">
        <v>2</v>
      </c>
      <c r="T26">
        <v>4</v>
      </c>
      <c r="U26">
        <v>3</v>
      </c>
      <c r="V26">
        <v>3</v>
      </c>
      <c r="W26">
        <v>3</v>
      </c>
      <c r="X26">
        <v>3</v>
      </c>
      <c r="Y26" s="15">
        <f t="shared" si="0"/>
        <v>2.7149999999999999</v>
      </c>
      <c r="Z26">
        <f t="shared" si="1"/>
        <v>4</v>
      </c>
      <c r="AA26" s="15">
        <f t="shared" si="2"/>
        <v>3.0033333333333334</v>
      </c>
      <c r="AB26">
        <v>3.95</v>
      </c>
      <c r="AC26">
        <v>3.1</v>
      </c>
      <c r="AD26">
        <v>3</v>
      </c>
      <c r="AE26">
        <v>3.2</v>
      </c>
      <c r="AF26">
        <v>2.6</v>
      </c>
      <c r="AG26">
        <v>2.64</v>
      </c>
      <c r="AH26" s="15">
        <f t="shared" si="3"/>
        <v>3.1766666666666672</v>
      </c>
      <c r="AI26">
        <v>3</v>
      </c>
      <c r="AJ26">
        <v>3.15</v>
      </c>
      <c r="AK26">
        <v>3.38</v>
      </c>
      <c r="AL26" s="15">
        <f t="shared" si="4"/>
        <v>3.0930952380952381</v>
      </c>
      <c r="AM26" s="15">
        <f>SUMPRODUCT(N26:AH26,N2:AH2/SUM(Weights))</f>
        <v>3.1451000000000002</v>
      </c>
      <c r="AN26" s="2">
        <f t="shared" si="6"/>
        <v>0.82765789473684226</v>
      </c>
      <c r="AO26" s="2" t="s">
        <v>42</v>
      </c>
    </row>
    <row r="27" spans="1:41" x14ac:dyDescent="0.25">
      <c r="A27" s="1"/>
      <c r="B27">
        <v>2.14</v>
      </c>
      <c r="C27">
        <v>2.71</v>
      </c>
      <c r="F27">
        <v>3.25</v>
      </c>
      <c r="G27">
        <v>2.75</v>
      </c>
      <c r="H27">
        <v>2.88</v>
      </c>
      <c r="I27">
        <v>3.57</v>
      </c>
      <c r="J27">
        <v>2.93</v>
      </c>
      <c r="K27">
        <v>2.93</v>
      </c>
      <c r="L27">
        <v>4</v>
      </c>
      <c r="N27">
        <f t="shared" si="5"/>
        <v>2.4249999999999998</v>
      </c>
      <c r="O27">
        <v>4</v>
      </c>
      <c r="P27">
        <v>4</v>
      </c>
      <c r="Q27">
        <v>4</v>
      </c>
      <c r="R27">
        <v>4</v>
      </c>
      <c r="S27">
        <v>3</v>
      </c>
      <c r="T27">
        <v>4</v>
      </c>
      <c r="U27">
        <v>3</v>
      </c>
      <c r="V27">
        <v>4</v>
      </c>
      <c r="W27">
        <v>2</v>
      </c>
      <c r="X27">
        <v>4</v>
      </c>
      <c r="Y27" s="15">
        <f t="shared" si="0"/>
        <v>3.1433333333333331</v>
      </c>
      <c r="Z27">
        <f t="shared" si="1"/>
        <v>4</v>
      </c>
      <c r="AA27" s="15">
        <f t="shared" si="2"/>
        <v>2.9599999999999995</v>
      </c>
      <c r="AB27">
        <v>2.7</v>
      </c>
      <c r="AC27">
        <v>3</v>
      </c>
      <c r="AD27">
        <v>3</v>
      </c>
      <c r="AE27">
        <v>3.7</v>
      </c>
      <c r="AF27">
        <v>2.9</v>
      </c>
      <c r="AG27">
        <v>2.78</v>
      </c>
      <c r="AH27" s="15">
        <f t="shared" si="3"/>
        <v>2.5666666666666669</v>
      </c>
      <c r="AI27">
        <v>2.46</v>
      </c>
      <c r="AJ27">
        <v>2.62</v>
      </c>
      <c r="AK27">
        <v>2.62</v>
      </c>
      <c r="AL27" s="15">
        <f t="shared" si="4"/>
        <v>3.2940476190476189</v>
      </c>
      <c r="AM27" s="15">
        <f>SUMPRODUCT(N27:AH27,N2:AH2/SUM(Weights))</f>
        <v>3.1536</v>
      </c>
      <c r="AN27" s="2">
        <f t="shared" si="6"/>
        <v>0.82989473684210524</v>
      </c>
      <c r="AO27" s="2" t="s">
        <v>42</v>
      </c>
    </row>
    <row r="28" spans="1:41" x14ac:dyDescent="0.25">
      <c r="A28" s="1"/>
      <c r="B28">
        <v>3.1</v>
      </c>
      <c r="F28">
        <v>2.38</v>
      </c>
      <c r="G28">
        <v>3.13</v>
      </c>
      <c r="H28">
        <v>3.8</v>
      </c>
      <c r="I28">
        <v>2.5</v>
      </c>
      <c r="J28">
        <v>3</v>
      </c>
      <c r="K28">
        <v>3.6</v>
      </c>
      <c r="L28">
        <v>3</v>
      </c>
      <c r="M28">
        <v>4</v>
      </c>
      <c r="N28">
        <f t="shared" si="5"/>
        <v>3.1</v>
      </c>
      <c r="O28">
        <v>3.6</v>
      </c>
      <c r="P28">
        <v>3.8</v>
      </c>
      <c r="Q28">
        <v>3</v>
      </c>
      <c r="R28">
        <v>2</v>
      </c>
      <c r="S28">
        <v>3</v>
      </c>
      <c r="T28">
        <v>4</v>
      </c>
      <c r="U28">
        <v>3</v>
      </c>
      <c r="V28">
        <v>4</v>
      </c>
      <c r="W28">
        <v>3</v>
      </c>
      <c r="X28">
        <v>3</v>
      </c>
      <c r="Y28" s="15">
        <f t="shared" si="0"/>
        <v>3.0333333333333332</v>
      </c>
      <c r="Z28">
        <f t="shared" si="1"/>
        <v>3.5</v>
      </c>
      <c r="AA28" s="15">
        <f t="shared" si="2"/>
        <v>3.1033333333333331</v>
      </c>
      <c r="AB28">
        <v>3.32</v>
      </c>
      <c r="AC28">
        <v>3.4</v>
      </c>
      <c r="AD28">
        <v>3</v>
      </c>
      <c r="AE28">
        <v>3.3</v>
      </c>
      <c r="AF28">
        <v>3</v>
      </c>
      <c r="AG28">
        <v>2.79</v>
      </c>
      <c r="AH28" s="15">
        <f t="shared" si="3"/>
        <v>2.5766666666666667</v>
      </c>
      <c r="AI28">
        <v>1.73</v>
      </c>
      <c r="AJ28">
        <v>3</v>
      </c>
      <c r="AK28">
        <v>3</v>
      </c>
      <c r="AL28" s="15">
        <f t="shared" si="4"/>
        <v>3.1677777777777774</v>
      </c>
      <c r="AM28" s="15">
        <f>SUMPRODUCT(N28:AH28,N2:AH2/SUM(Weights))</f>
        <v>3.1999</v>
      </c>
      <c r="AN28" s="2">
        <f t="shared" si="6"/>
        <v>0.84207894736842104</v>
      </c>
      <c r="AO28" s="2" t="s">
        <v>42</v>
      </c>
    </row>
    <row r="29" spans="1:41" x14ac:dyDescent="0.25">
      <c r="A29" s="1"/>
      <c r="B29">
        <v>3.29</v>
      </c>
      <c r="F29">
        <v>3</v>
      </c>
      <c r="G29">
        <v>3.13</v>
      </c>
      <c r="I29">
        <v>3.07</v>
      </c>
      <c r="J29">
        <v>3.5</v>
      </c>
      <c r="L29">
        <v>4</v>
      </c>
      <c r="N29">
        <f t="shared" si="5"/>
        <v>3.29</v>
      </c>
      <c r="O29">
        <v>3.6</v>
      </c>
      <c r="P29">
        <v>3.8</v>
      </c>
      <c r="Q29">
        <v>3</v>
      </c>
      <c r="R29">
        <v>3</v>
      </c>
      <c r="S29">
        <v>3</v>
      </c>
      <c r="T29">
        <v>4</v>
      </c>
      <c r="U29">
        <v>4</v>
      </c>
      <c r="V29">
        <v>4</v>
      </c>
      <c r="W29">
        <v>4</v>
      </c>
      <c r="X29">
        <v>3</v>
      </c>
      <c r="Y29" s="15">
        <f t="shared" si="0"/>
        <v>3.2850000000000001</v>
      </c>
      <c r="Z29">
        <f t="shared" si="1"/>
        <v>4</v>
      </c>
      <c r="AA29" s="15">
        <f t="shared" si="2"/>
        <v>3.0649999999999999</v>
      </c>
      <c r="AB29">
        <v>3.82</v>
      </c>
      <c r="AC29">
        <v>3.45</v>
      </c>
      <c r="AD29">
        <v>3</v>
      </c>
      <c r="AE29">
        <v>3.3</v>
      </c>
      <c r="AF29">
        <v>3.5</v>
      </c>
      <c r="AG29">
        <v>3.14</v>
      </c>
      <c r="AH29" s="15">
        <f t="shared" si="3"/>
        <v>3.4633333333333334</v>
      </c>
      <c r="AI29">
        <v>3.31</v>
      </c>
      <c r="AJ29">
        <v>3.46</v>
      </c>
      <c r="AK29">
        <v>3.62</v>
      </c>
      <c r="AL29" s="15">
        <f t="shared" si="4"/>
        <v>3.4625396825396821</v>
      </c>
      <c r="AM29" s="15">
        <f>SUMPRODUCT(N29:AH29,N2:AH2/SUM(Weights))</f>
        <v>3.4441500000000005</v>
      </c>
      <c r="AN29" s="2">
        <f t="shared" si="6"/>
        <v>0.90635526315789494</v>
      </c>
      <c r="AO29" s="2" t="s">
        <v>40</v>
      </c>
    </row>
    <row r="30" spans="1:41" x14ac:dyDescent="0.25"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C30">
        <v>4</v>
      </c>
      <c r="AD30">
        <v>4</v>
      </c>
      <c r="AE30">
        <v>4</v>
      </c>
      <c r="AF30">
        <v>4</v>
      </c>
      <c r="AG30">
        <v>4</v>
      </c>
      <c r="AH30">
        <v>4</v>
      </c>
      <c r="AI30">
        <v>4</v>
      </c>
      <c r="AJ30">
        <v>4</v>
      </c>
      <c r="AK30">
        <v>4</v>
      </c>
      <c r="AL30">
        <f>AVERAGE(N30:AH30)</f>
        <v>4</v>
      </c>
      <c r="AM30">
        <v>4</v>
      </c>
      <c r="AN30" s="2">
        <f>AM30/3.8</f>
        <v>1.0526315789473684</v>
      </c>
    </row>
    <row r="31" spans="1:41" x14ac:dyDescent="0.25">
      <c r="AN31" s="2">
        <f>AM31/3.8</f>
        <v>0</v>
      </c>
    </row>
    <row r="32" spans="1:41" x14ac:dyDescent="0.25">
      <c r="AN32" s="2" t="s">
        <v>62</v>
      </c>
    </row>
    <row r="33" spans="40:40" x14ac:dyDescent="0.25">
      <c r="AN33" s="2" t="s">
        <v>56</v>
      </c>
    </row>
    <row r="34" spans="40:40" x14ac:dyDescent="0.25">
      <c r="AN34" s="2" t="s">
        <v>61</v>
      </c>
    </row>
    <row r="35" spans="40:40" x14ac:dyDescent="0.25">
      <c r="AN35" s="2" t="s">
        <v>60</v>
      </c>
    </row>
    <row r="36" spans="40:40" x14ac:dyDescent="0.25">
      <c r="AN36" s="2" t="s">
        <v>58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5"/>
  <sheetViews>
    <sheetView workbookViewId="0">
      <pane xSplit="1" topLeftCell="Y1" activePane="topRight" state="frozen"/>
      <selection pane="topRight" activeCell="AP29" sqref="AP29"/>
    </sheetView>
  </sheetViews>
  <sheetFormatPr defaultRowHeight="15" x14ac:dyDescent="0.25"/>
  <cols>
    <col min="1" max="1" width="16.7109375" customWidth="1"/>
    <col min="6" max="8" width="9.28515625" bestFit="1" customWidth="1"/>
    <col min="9" max="10" width="4.140625" customWidth="1"/>
    <col min="11" max="11" width="4.5703125" customWidth="1"/>
    <col min="12" max="12" width="3" customWidth="1"/>
    <col min="13" max="13" width="3.7109375" customWidth="1"/>
    <col min="14" max="14" width="4.42578125" customWidth="1"/>
    <col min="15" max="15" width="3.5703125" customWidth="1"/>
    <col min="16" max="16" width="4.5703125" customWidth="1"/>
    <col min="17" max="31" width="9.28515625" bestFit="1" customWidth="1"/>
    <col min="35" max="35" width="10.140625" bestFit="1" customWidth="1"/>
    <col min="37" max="37" width="9.140625" style="2"/>
    <col min="38" max="38" width="4.85546875" style="9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33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29</v>
      </c>
      <c r="R1" t="s">
        <v>30</v>
      </c>
      <c r="S1" t="s">
        <v>31</v>
      </c>
      <c r="T1" t="s">
        <v>14</v>
      </c>
      <c r="U1" t="s">
        <v>13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26</v>
      </c>
      <c r="AE1" t="s">
        <v>34</v>
      </c>
      <c r="AF1" t="s">
        <v>25</v>
      </c>
      <c r="AG1" t="s">
        <v>23</v>
      </c>
      <c r="AH1" t="s">
        <v>24</v>
      </c>
      <c r="AI1" t="s">
        <v>32</v>
      </c>
      <c r="AJ1" t="s">
        <v>43</v>
      </c>
    </row>
    <row r="2" spans="1:38" s="2" customFormat="1" x14ac:dyDescent="0.25">
      <c r="A2" s="2" t="s">
        <v>35</v>
      </c>
      <c r="F2" s="2">
        <v>0.08</v>
      </c>
      <c r="G2" s="2">
        <v>0.05</v>
      </c>
      <c r="H2" s="2">
        <v>0.09</v>
      </c>
      <c r="I2" s="2">
        <v>0.01</v>
      </c>
      <c r="J2" s="2">
        <v>0.01</v>
      </c>
      <c r="K2" s="2">
        <v>0.01</v>
      </c>
      <c r="L2" s="2">
        <v>0.01</v>
      </c>
      <c r="M2" s="2">
        <v>0.01</v>
      </c>
      <c r="N2" s="2">
        <v>0.01</v>
      </c>
      <c r="O2" s="2">
        <v>0.01</v>
      </c>
      <c r="P2" s="2">
        <v>0.01</v>
      </c>
      <c r="Q2" s="2">
        <v>0.04</v>
      </c>
      <c r="R2" s="2">
        <v>0.04</v>
      </c>
      <c r="S2" s="2">
        <v>0.04</v>
      </c>
      <c r="T2" s="2">
        <v>0.01</v>
      </c>
      <c r="U2" s="2">
        <v>0.01</v>
      </c>
      <c r="V2" s="2">
        <v>0.03</v>
      </c>
      <c r="W2" s="2">
        <v>0.03</v>
      </c>
      <c r="X2" s="2">
        <v>0.03</v>
      </c>
      <c r="Y2" s="2">
        <v>0.11</v>
      </c>
      <c r="Z2" s="2">
        <v>0.1</v>
      </c>
      <c r="AA2" s="2">
        <v>0.01</v>
      </c>
      <c r="AB2" s="2">
        <v>0.1</v>
      </c>
      <c r="AC2" s="2">
        <v>0.01</v>
      </c>
      <c r="AD2" s="2">
        <v>0.05</v>
      </c>
      <c r="AE2" s="2">
        <v>0.09</v>
      </c>
      <c r="AI2" s="2">
        <f>SUM(B2:AH2)</f>
        <v>1</v>
      </c>
      <c r="AK2" s="8" t="s">
        <v>45</v>
      </c>
      <c r="AL2" s="9"/>
    </row>
    <row r="3" spans="1:38" x14ac:dyDescent="0.25">
      <c r="B3" s="6">
        <v>3.64</v>
      </c>
      <c r="C3" s="6">
        <v>3.5</v>
      </c>
      <c r="F3">
        <f t="shared" ref="F3:F20" si="0">AVERAGE(B3:E3)</f>
        <v>3.5700000000000003</v>
      </c>
      <c r="G3" s="6">
        <v>3.63</v>
      </c>
      <c r="H3" s="6">
        <v>4</v>
      </c>
      <c r="I3" s="6">
        <v>4</v>
      </c>
      <c r="J3" s="6">
        <v>4</v>
      </c>
      <c r="K3" s="6">
        <v>4</v>
      </c>
      <c r="L3" s="6">
        <v>4</v>
      </c>
      <c r="M3" s="6">
        <v>4</v>
      </c>
      <c r="N3" s="6">
        <v>4</v>
      </c>
      <c r="O3" s="6">
        <v>4</v>
      </c>
      <c r="P3" s="6">
        <v>3</v>
      </c>
      <c r="Q3" s="6">
        <v>3.14</v>
      </c>
      <c r="R3" s="6">
        <v>3.5</v>
      </c>
      <c r="S3" s="6">
        <v>3.36</v>
      </c>
      <c r="T3" s="6">
        <v>3</v>
      </c>
      <c r="U3" s="6">
        <v>3</v>
      </c>
      <c r="V3" s="6">
        <v>3.38</v>
      </c>
      <c r="W3" s="6">
        <v>3.75</v>
      </c>
      <c r="X3" s="6">
        <v>3.25</v>
      </c>
      <c r="Y3" s="6">
        <v>3.82</v>
      </c>
      <c r="Z3" s="6">
        <v>3.5</v>
      </c>
      <c r="AA3" s="6">
        <v>4</v>
      </c>
      <c r="AB3" s="6">
        <v>4</v>
      </c>
      <c r="AC3" s="6">
        <v>3.5</v>
      </c>
      <c r="AD3" s="6">
        <v>3.4</v>
      </c>
      <c r="AE3">
        <f t="shared" ref="AE3:AE20" si="1">AVERAGE(AF3:AH3)</f>
        <v>3.6266666666666665</v>
      </c>
      <c r="AF3" s="6">
        <v>3.69</v>
      </c>
      <c r="AG3" s="6">
        <v>3.42</v>
      </c>
      <c r="AH3" s="6">
        <v>3.77</v>
      </c>
      <c r="AI3">
        <f>AVERAGE(F3:AE3)</f>
        <v>3.631794871794872</v>
      </c>
      <c r="AJ3">
        <f t="shared" ref="AJ3:AJ22" si="2">SUMPRODUCT(F3:AE3,Weights/SUM(Weights))</f>
        <v>3.6501000000000006</v>
      </c>
      <c r="AK3" s="2">
        <f>AJ3/3.8</f>
        <v>0.96055263157894755</v>
      </c>
      <c r="AL3" s="9" t="s">
        <v>64</v>
      </c>
    </row>
    <row r="4" spans="1:38" x14ac:dyDescent="0.25">
      <c r="B4" s="6">
        <v>2.5</v>
      </c>
      <c r="C4" s="6">
        <v>2.5</v>
      </c>
      <c r="F4">
        <f t="shared" si="0"/>
        <v>2.5</v>
      </c>
      <c r="G4" s="6">
        <v>3.63</v>
      </c>
      <c r="H4" s="6">
        <v>3.75</v>
      </c>
      <c r="I4" s="6">
        <v>3</v>
      </c>
      <c r="J4" s="6">
        <v>3</v>
      </c>
      <c r="K4" s="6">
        <v>3</v>
      </c>
      <c r="L4" s="6">
        <v>4</v>
      </c>
      <c r="M4" s="6">
        <v>4</v>
      </c>
      <c r="N4" s="6">
        <v>3</v>
      </c>
      <c r="O4" s="6">
        <v>3</v>
      </c>
      <c r="P4" s="6">
        <v>4</v>
      </c>
      <c r="Q4" s="6">
        <v>3</v>
      </c>
      <c r="R4" s="6">
        <v>3.14</v>
      </c>
      <c r="S4" s="6">
        <v>3</v>
      </c>
      <c r="T4" s="6">
        <v>3</v>
      </c>
      <c r="U4" s="6">
        <v>3</v>
      </c>
      <c r="V4" s="6">
        <v>3</v>
      </c>
      <c r="W4" s="6">
        <v>3.13</v>
      </c>
      <c r="X4" s="6">
        <v>3.13</v>
      </c>
      <c r="Y4" s="6">
        <v>3.14</v>
      </c>
      <c r="Z4" s="6">
        <v>3.09</v>
      </c>
      <c r="AA4" s="6">
        <v>3</v>
      </c>
      <c r="AB4" s="6">
        <v>3.17</v>
      </c>
      <c r="AC4" s="6">
        <v>2.9</v>
      </c>
      <c r="AD4" s="6">
        <v>3.2</v>
      </c>
      <c r="AE4">
        <f t="shared" si="1"/>
        <v>2.6666666666666665</v>
      </c>
      <c r="AF4" s="6">
        <v>2.77</v>
      </c>
      <c r="AG4" s="6">
        <v>2.69</v>
      </c>
      <c r="AH4" s="6">
        <v>2.54</v>
      </c>
      <c r="AI4">
        <f t="shared" ref="AI4:AI22" si="3">AVERAGE(F4:AE4)</f>
        <v>3.1710256410256417</v>
      </c>
      <c r="AJ4">
        <f t="shared" si="2"/>
        <v>3.1228000000000007</v>
      </c>
      <c r="AK4" s="2">
        <f t="shared" ref="AK4:AK22" si="4">AJ4/3.8</f>
        <v>0.82178947368421074</v>
      </c>
      <c r="AL4" s="9" t="s">
        <v>42</v>
      </c>
    </row>
    <row r="5" spans="1:38" x14ac:dyDescent="0.25">
      <c r="B5" s="6">
        <v>3.29</v>
      </c>
      <c r="C5" s="6">
        <v>3.5</v>
      </c>
      <c r="D5" s="6">
        <v>3.14</v>
      </c>
      <c r="E5" s="6">
        <v>3.93</v>
      </c>
      <c r="F5">
        <f t="shared" si="0"/>
        <v>3.4649999999999999</v>
      </c>
      <c r="G5" s="6">
        <v>3.5</v>
      </c>
      <c r="H5" s="6">
        <v>3.75</v>
      </c>
      <c r="I5" s="6">
        <v>3</v>
      </c>
      <c r="J5" s="6">
        <v>4</v>
      </c>
      <c r="K5" s="6">
        <v>3</v>
      </c>
      <c r="L5" s="6">
        <v>4</v>
      </c>
      <c r="M5" s="6">
        <v>3</v>
      </c>
      <c r="N5" s="6">
        <v>3</v>
      </c>
      <c r="O5" s="6">
        <v>3</v>
      </c>
      <c r="P5" s="6">
        <v>3</v>
      </c>
      <c r="Q5" s="6">
        <v>2.86</v>
      </c>
      <c r="R5" s="6">
        <v>3.29</v>
      </c>
      <c r="S5" s="6">
        <v>2.86</v>
      </c>
      <c r="T5" s="6">
        <v>3</v>
      </c>
      <c r="U5" s="6">
        <v>3</v>
      </c>
      <c r="V5" s="6">
        <v>2.75</v>
      </c>
      <c r="W5" s="6">
        <v>3.13</v>
      </c>
      <c r="X5" s="6">
        <v>2.88</v>
      </c>
      <c r="Y5" s="6">
        <v>3.14</v>
      </c>
      <c r="Z5" s="6">
        <v>3.14</v>
      </c>
      <c r="AA5" s="6">
        <v>4</v>
      </c>
      <c r="AB5" s="6">
        <v>3.17</v>
      </c>
      <c r="AC5" s="6">
        <v>3.1</v>
      </c>
      <c r="AD5" s="6">
        <v>3.4</v>
      </c>
      <c r="AE5">
        <f t="shared" si="1"/>
        <v>3.6166666666666671</v>
      </c>
      <c r="AF5" s="6">
        <v>3.92</v>
      </c>
      <c r="AG5" s="6">
        <v>3.31</v>
      </c>
      <c r="AH5" s="6">
        <v>3.62</v>
      </c>
      <c r="AI5">
        <f t="shared" si="3"/>
        <v>3.2327564102564108</v>
      </c>
      <c r="AJ5">
        <f t="shared" si="2"/>
        <v>3.2758000000000007</v>
      </c>
      <c r="AK5" s="2">
        <f t="shared" si="4"/>
        <v>0.86205263157894763</v>
      </c>
      <c r="AL5" s="9" t="s">
        <v>42</v>
      </c>
    </row>
    <row r="6" spans="1:38" x14ac:dyDescent="0.25">
      <c r="B6" s="6">
        <v>2.93</v>
      </c>
      <c r="C6" s="6">
        <v>3</v>
      </c>
      <c r="F6">
        <f t="shared" si="0"/>
        <v>2.9649999999999999</v>
      </c>
      <c r="G6" s="6">
        <v>3.75</v>
      </c>
      <c r="H6" s="6">
        <v>3.75</v>
      </c>
      <c r="I6" s="6">
        <v>4</v>
      </c>
      <c r="J6" s="6">
        <v>3</v>
      </c>
      <c r="K6" s="6">
        <v>3</v>
      </c>
      <c r="L6" s="6">
        <v>4</v>
      </c>
      <c r="M6" s="6">
        <v>4</v>
      </c>
      <c r="N6" s="6">
        <v>4</v>
      </c>
      <c r="O6" s="6">
        <v>4</v>
      </c>
      <c r="P6" s="6">
        <v>4</v>
      </c>
      <c r="Q6" s="6">
        <v>2.79</v>
      </c>
      <c r="R6" s="6">
        <v>3.14</v>
      </c>
      <c r="S6" s="6">
        <v>3.43</v>
      </c>
      <c r="T6" s="6">
        <v>4</v>
      </c>
      <c r="U6" s="6">
        <v>4</v>
      </c>
      <c r="V6" s="6">
        <v>2.5</v>
      </c>
      <c r="W6" s="6">
        <v>2.88</v>
      </c>
      <c r="X6" s="6">
        <v>3.5</v>
      </c>
      <c r="Y6" s="6">
        <v>3.09</v>
      </c>
      <c r="Z6" s="6">
        <v>3.68</v>
      </c>
      <c r="AA6" s="6">
        <v>4</v>
      </c>
      <c r="AB6" s="6">
        <v>3.3</v>
      </c>
      <c r="AC6" s="6">
        <v>3</v>
      </c>
      <c r="AD6" s="6">
        <v>3.1</v>
      </c>
      <c r="AE6">
        <f t="shared" si="1"/>
        <v>3.08</v>
      </c>
      <c r="AF6" s="6">
        <v>2.96</v>
      </c>
      <c r="AG6" s="6">
        <v>3.05</v>
      </c>
      <c r="AH6" s="6">
        <v>3.23</v>
      </c>
      <c r="AI6">
        <f t="shared" si="3"/>
        <v>3.4598076923076926</v>
      </c>
      <c r="AJ6">
        <f t="shared" si="2"/>
        <v>3.3230999999999997</v>
      </c>
      <c r="AK6" s="2">
        <f t="shared" si="4"/>
        <v>0.87449999999999994</v>
      </c>
      <c r="AL6" s="9" t="s">
        <v>42</v>
      </c>
    </row>
    <row r="7" spans="1:38" x14ac:dyDescent="0.25">
      <c r="B7" s="6">
        <v>3.14</v>
      </c>
      <c r="C7" s="6">
        <v>3.5</v>
      </c>
      <c r="D7" s="6">
        <v>3.21</v>
      </c>
      <c r="E7" s="6">
        <v>3</v>
      </c>
      <c r="F7">
        <f t="shared" si="0"/>
        <v>3.2125000000000004</v>
      </c>
      <c r="G7" s="6">
        <v>3.75</v>
      </c>
      <c r="H7" s="6">
        <v>3.3</v>
      </c>
      <c r="I7" s="6">
        <v>3</v>
      </c>
      <c r="J7" s="6">
        <v>4</v>
      </c>
      <c r="K7" s="6">
        <v>3</v>
      </c>
      <c r="L7" s="6">
        <v>3</v>
      </c>
      <c r="M7" s="6">
        <v>3</v>
      </c>
      <c r="N7" s="6">
        <v>3</v>
      </c>
      <c r="O7" s="6">
        <v>3</v>
      </c>
      <c r="P7" s="6">
        <v>4</v>
      </c>
      <c r="Q7" s="6">
        <v>2.93</v>
      </c>
      <c r="R7" s="6">
        <v>2.0699999999999998</v>
      </c>
      <c r="S7" s="6">
        <v>2.5</v>
      </c>
      <c r="T7" s="6">
        <v>4</v>
      </c>
      <c r="U7" s="6">
        <v>4</v>
      </c>
      <c r="V7" s="6">
        <v>2.75</v>
      </c>
      <c r="W7" s="6">
        <v>2.88</v>
      </c>
      <c r="X7" s="6">
        <v>3.13</v>
      </c>
      <c r="Y7" s="6">
        <v>2.91</v>
      </c>
      <c r="Z7" s="6">
        <v>3</v>
      </c>
      <c r="AA7" s="6">
        <v>4</v>
      </c>
      <c r="AB7" s="6">
        <v>3.3</v>
      </c>
      <c r="AC7" s="6">
        <v>2.7</v>
      </c>
      <c r="AD7" s="12">
        <v>2.7</v>
      </c>
      <c r="AE7">
        <f t="shared" si="1"/>
        <v>3.3066666666666666</v>
      </c>
      <c r="AF7" s="6">
        <v>3</v>
      </c>
      <c r="AG7" s="6">
        <v>3.54</v>
      </c>
      <c r="AH7" s="6">
        <v>3.38</v>
      </c>
      <c r="AI7">
        <f t="shared" si="3"/>
        <v>3.1707371794871801</v>
      </c>
      <c r="AJ7">
        <f t="shared" si="2"/>
        <v>3.0940000000000012</v>
      </c>
      <c r="AK7" s="2">
        <f>AJ7/3.8</f>
        <v>0.81421052631578983</v>
      </c>
      <c r="AL7" s="9" t="s">
        <v>42</v>
      </c>
    </row>
    <row r="8" spans="1:38" x14ac:dyDescent="0.25">
      <c r="B8" s="6">
        <v>3.21</v>
      </c>
      <c r="C8" s="6">
        <v>3</v>
      </c>
      <c r="D8" s="6">
        <v>4</v>
      </c>
      <c r="F8">
        <f t="shared" si="0"/>
        <v>3.4033333333333338</v>
      </c>
      <c r="G8" s="6">
        <v>4</v>
      </c>
      <c r="H8" s="6">
        <v>4</v>
      </c>
      <c r="I8" s="6">
        <v>4</v>
      </c>
      <c r="J8" s="6">
        <v>3</v>
      </c>
      <c r="K8" s="6">
        <v>4</v>
      </c>
      <c r="L8" s="6">
        <v>4</v>
      </c>
      <c r="M8" s="6">
        <v>4</v>
      </c>
      <c r="N8" s="6">
        <v>4</v>
      </c>
      <c r="O8" s="6">
        <v>4</v>
      </c>
      <c r="P8" s="6">
        <v>4</v>
      </c>
      <c r="Q8" s="6">
        <v>3.29</v>
      </c>
      <c r="R8" s="6">
        <v>3.14</v>
      </c>
      <c r="S8" s="6">
        <v>3.64</v>
      </c>
      <c r="T8" s="6">
        <v>4</v>
      </c>
      <c r="U8" s="6">
        <v>4</v>
      </c>
      <c r="V8" s="6">
        <v>3.13</v>
      </c>
      <c r="W8" s="6">
        <v>3.25</v>
      </c>
      <c r="X8" s="6">
        <v>3.38</v>
      </c>
      <c r="Y8" s="6">
        <v>4</v>
      </c>
      <c r="Z8" s="6">
        <v>3.73</v>
      </c>
      <c r="AA8" s="6">
        <v>4</v>
      </c>
      <c r="AB8" s="6">
        <v>4</v>
      </c>
      <c r="AC8" s="6">
        <v>3</v>
      </c>
      <c r="AD8" s="6">
        <v>3.1</v>
      </c>
      <c r="AE8">
        <f t="shared" si="1"/>
        <v>3.5766666666666667</v>
      </c>
      <c r="AF8" s="6">
        <v>4</v>
      </c>
      <c r="AG8" s="6">
        <v>3.5</v>
      </c>
      <c r="AH8" s="6">
        <v>3.23</v>
      </c>
      <c r="AI8">
        <f t="shared" si="3"/>
        <v>3.6784615384615384</v>
      </c>
      <c r="AJ8">
        <f t="shared" si="2"/>
        <v>3.6777666666666664</v>
      </c>
      <c r="AK8" s="2">
        <f t="shared" si="4"/>
        <v>0.96783333333333332</v>
      </c>
      <c r="AL8" s="9" t="s">
        <v>64</v>
      </c>
    </row>
    <row r="9" spans="1:38" x14ac:dyDescent="0.25">
      <c r="B9" s="6">
        <v>3.07</v>
      </c>
      <c r="C9" s="6">
        <v>3.14</v>
      </c>
      <c r="D9" s="6">
        <v>3.57</v>
      </c>
      <c r="E9" s="6">
        <v>3.57</v>
      </c>
      <c r="F9">
        <f t="shared" si="0"/>
        <v>3.3374999999999999</v>
      </c>
      <c r="G9" s="6">
        <v>3.5</v>
      </c>
      <c r="H9" s="6">
        <v>3.5</v>
      </c>
      <c r="I9" s="6">
        <v>4</v>
      </c>
      <c r="J9" s="6">
        <v>4</v>
      </c>
      <c r="K9" s="6">
        <v>3</v>
      </c>
      <c r="L9" s="6">
        <v>4</v>
      </c>
      <c r="M9" s="6">
        <v>4</v>
      </c>
      <c r="N9" s="6">
        <v>3</v>
      </c>
      <c r="O9" s="6">
        <v>4</v>
      </c>
      <c r="P9" s="6">
        <v>4</v>
      </c>
      <c r="Q9" s="6">
        <v>3</v>
      </c>
      <c r="R9" s="6">
        <v>3.14</v>
      </c>
      <c r="S9" s="6">
        <v>3.29</v>
      </c>
      <c r="T9" s="6">
        <v>4</v>
      </c>
      <c r="U9" s="6">
        <v>4</v>
      </c>
      <c r="V9" s="6">
        <v>2.88</v>
      </c>
      <c r="W9" s="6">
        <v>3.13</v>
      </c>
      <c r="X9" s="6">
        <v>3</v>
      </c>
      <c r="Y9" s="6">
        <v>3.23</v>
      </c>
      <c r="Z9" s="6">
        <v>3.27</v>
      </c>
      <c r="AA9" s="6">
        <v>4</v>
      </c>
      <c r="AB9" s="6">
        <v>3.25</v>
      </c>
      <c r="AC9" s="6">
        <v>3.3</v>
      </c>
      <c r="AD9" s="6">
        <v>3.1</v>
      </c>
      <c r="AE9">
        <f t="shared" si="1"/>
        <v>3.36</v>
      </c>
      <c r="AF9" s="6">
        <v>3.62</v>
      </c>
      <c r="AG9" s="6">
        <v>3.23</v>
      </c>
      <c r="AH9" s="6">
        <v>3.23</v>
      </c>
      <c r="AI9">
        <f t="shared" si="3"/>
        <v>3.4725961538461538</v>
      </c>
      <c r="AJ9">
        <f t="shared" si="2"/>
        <v>3.3222000000000009</v>
      </c>
      <c r="AK9" s="2">
        <f>AJ9/3.8</f>
        <v>0.87426315789473708</v>
      </c>
      <c r="AL9" s="9" t="s">
        <v>42</v>
      </c>
    </row>
    <row r="10" spans="1:38" x14ac:dyDescent="0.25">
      <c r="B10" s="6">
        <v>3</v>
      </c>
      <c r="C10" s="6">
        <v>3.14</v>
      </c>
      <c r="D10" s="6">
        <v>3</v>
      </c>
      <c r="F10">
        <f t="shared" si="0"/>
        <v>3.0466666666666669</v>
      </c>
      <c r="G10" s="6">
        <v>3.13</v>
      </c>
      <c r="H10" s="6">
        <v>3</v>
      </c>
      <c r="I10" s="6">
        <v>3</v>
      </c>
      <c r="J10" s="6">
        <v>3</v>
      </c>
      <c r="K10" s="6">
        <v>2</v>
      </c>
      <c r="L10" s="6">
        <v>3</v>
      </c>
      <c r="M10" s="6">
        <v>3</v>
      </c>
      <c r="N10" s="6">
        <v>2</v>
      </c>
      <c r="O10" s="6">
        <v>3</v>
      </c>
      <c r="P10" s="6">
        <v>3</v>
      </c>
      <c r="Q10" s="6">
        <v>2.93</v>
      </c>
      <c r="R10" s="6">
        <v>2.93</v>
      </c>
      <c r="S10" s="6">
        <v>2.93</v>
      </c>
      <c r="T10" s="6">
        <v>3</v>
      </c>
      <c r="U10" s="6">
        <v>3</v>
      </c>
      <c r="V10" s="6">
        <v>2.88</v>
      </c>
      <c r="W10" s="6">
        <v>3</v>
      </c>
      <c r="X10" s="6">
        <v>2.88</v>
      </c>
      <c r="Y10" s="6">
        <v>3.14</v>
      </c>
      <c r="Z10" s="6">
        <v>3.09</v>
      </c>
      <c r="AA10" s="6">
        <v>3</v>
      </c>
      <c r="AB10" s="6">
        <v>3.2</v>
      </c>
      <c r="AC10" s="6">
        <v>3</v>
      </c>
      <c r="AD10" s="6">
        <v>3.1</v>
      </c>
      <c r="AE10">
        <f t="shared" si="1"/>
        <v>3.1033333333333335</v>
      </c>
      <c r="AF10" s="6">
        <v>3</v>
      </c>
      <c r="AG10" s="6">
        <v>3</v>
      </c>
      <c r="AH10" s="6">
        <v>3.31</v>
      </c>
      <c r="AI10">
        <f t="shared" si="3"/>
        <v>2.9369230769230774</v>
      </c>
      <c r="AJ10">
        <f t="shared" si="2"/>
        <v>3.0333333333333332</v>
      </c>
      <c r="AK10" s="2">
        <f>AJ10/3.8</f>
        <v>0.79824561403508776</v>
      </c>
      <c r="AL10" s="9" t="s">
        <v>42</v>
      </c>
    </row>
    <row r="11" spans="1:38" ht="14.25" customHeight="1" x14ac:dyDescent="0.25">
      <c r="B11" s="6">
        <v>3</v>
      </c>
      <c r="C11" s="6">
        <v>3.07</v>
      </c>
      <c r="D11" s="6">
        <v>3</v>
      </c>
      <c r="E11" s="6">
        <v>3.29</v>
      </c>
      <c r="F11">
        <f t="shared" si="0"/>
        <v>3.09</v>
      </c>
      <c r="G11" s="6">
        <v>4</v>
      </c>
      <c r="H11" s="6">
        <v>3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6">
        <v>4</v>
      </c>
      <c r="O11" s="6">
        <v>4</v>
      </c>
      <c r="P11" s="6">
        <v>4</v>
      </c>
      <c r="Q11" s="6">
        <v>3</v>
      </c>
      <c r="R11" s="6">
        <v>3.64</v>
      </c>
      <c r="S11" s="6">
        <v>3.79</v>
      </c>
      <c r="T11" s="6">
        <v>3</v>
      </c>
      <c r="U11" s="6">
        <v>4</v>
      </c>
      <c r="V11" s="6">
        <v>3.63</v>
      </c>
      <c r="W11" s="6">
        <v>3.75</v>
      </c>
      <c r="X11" s="6">
        <v>3.5</v>
      </c>
      <c r="Y11" s="6">
        <v>3.82</v>
      </c>
      <c r="Z11" s="6">
        <v>3.77</v>
      </c>
      <c r="AA11" s="6">
        <v>4</v>
      </c>
      <c r="AB11" s="6">
        <v>3.5</v>
      </c>
      <c r="AC11" s="6">
        <v>4</v>
      </c>
      <c r="AD11" s="6">
        <v>3.1</v>
      </c>
      <c r="AE11">
        <f t="shared" si="1"/>
        <v>3.2833333333333332</v>
      </c>
      <c r="AF11" s="6">
        <v>3.54</v>
      </c>
      <c r="AG11" s="6">
        <v>3</v>
      </c>
      <c r="AH11" s="6">
        <v>3.31</v>
      </c>
      <c r="AI11">
        <f t="shared" si="3"/>
        <v>3.6874358974358969</v>
      </c>
      <c r="AJ11">
        <f t="shared" si="2"/>
        <v>3.5285000000000006</v>
      </c>
      <c r="AK11" s="2">
        <f t="shared" si="4"/>
        <v>0.92855263157894763</v>
      </c>
      <c r="AL11" s="9" t="s">
        <v>40</v>
      </c>
    </row>
    <row r="12" spans="1:38" ht="15.75" customHeight="1" x14ac:dyDescent="0.25">
      <c r="B12" s="6">
        <v>1.79</v>
      </c>
      <c r="C12" s="6">
        <v>2</v>
      </c>
      <c r="F12">
        <f t="shared" si="0"/>
        <v>1.895</v>
      </c>
      <c r="G12" s="6">
        <v>3.13</v>
      </c>
      <c r="H12" s="6">
        <v>3</v>
      </c>
      <c r="I12" s="6">
        <v>3</v>
      </c>
      <c r="J12" s="6">
        <v>4</v>
      </c>
      <c r="K12" s="6">
        <v>2</v>
      </c>
      <c r="L12" s="6">
        <v>4</v>
      </c>
      <c r="M12" s="6">
        <v>3</v>
      </c>
      <c r="N12" s="6">
        <v>4</v>
      </c>
      <c r="O12" s="6">
        <v>4</v>
      </c>
      <c r="P12" s="6">
        <v>3</v>
      </c>
      <c r="Q12" s="6">
        <v>2.64</v>
      </c>
      <c r="R12" s="6">
        <v>2.79</v>
      </c>
      <c r="S12">
        <v>2.72</v>
      </c>
      <c r="T12" s="6">
        <v>3</v>
      </c>
      <c r="U12" s="6">
        <v>3</v>
      </c>
      <c r="V12" s="6">
        <v>2</v>
      </c>
      <c r="W12" s="6">
        <v>2</v>
      </c>
      <c r="X12" s="6">
        <v>2</v>
      </c>
      <c r="Y12" s="6">
        <v>2.86</v>
      </c>
      <c r="Z12" s="6">
        <v>2.91</v>
      </c>
      <c r="AA12" s="6">
        <v>4</v>
      </c>
      <c r="AB12" s="6">
        <v>3.2</v>
      </c>
      <c r="AC12" s="6">
        <v>2.6</v>
      </c>
      <c r="AD12" s="6">
        <v>2</v>
      </c>
      <c r="AE12">
        <f t="shared" si="1"/>
        <v>2.7433333333333336</v>
      </c>
      <c r="AF12" s="6">
        <v>3.38</v>
      </c>
      <c r="AG12" s="6">
        <v>2.2799999999999998</v>
      </c>
      <c r="AH12" s="6">
        <v>2.57</v>
      </c>
      <c r="AI12">
        <f t="shared" si="3"/>
        <v>2.9033974358974359</v>
      </c>
      <c r="AJ12">
        <f t="shared" si="2"/>
        <v>2.7526000000000006</v>
      </c>
      <c r="AK12" s="2">
        <f t="shared" si="4"/>
        <v>0.72436842105263177</v>
      </c>
      <c r="AL12" s="9" t="s">
        <v>41</v>
      </c>
    </row>
    <row r="13" spans="1:38" x14ac:dyDescent="0.25">
      <c r="B13" s="6">
        <v>2.5</v>
      </c>
      <c r="C13" s="6">
        <v>3.07</v>
      </c>
      <c r="F13">
        <f t="shared" si="0"/>
        <v>2.7850000000000001</v>
      </c>
      <c r="G13" s="6">
        <v>3.25</v>
      </c>
      <c r="H13" s="6">
        <v>3.75</v>
      </c>
      <c r="I13" s="6">
        <v>4</v>
      </c>
      <c r="J13" s="6">
        <v>4</v>
      </c>
      <c r="K13" s="6">
        <v>4</v>
      </c>
      <c r="L13" s="6">
        <v>4</v>
      </c>
      <c r="M13" s="6">
        <v>4</v>
      </c>
      <c r="N13" s="6">
        <v>4</v>
      </c>
      <c r="O13" s="6">
        <v>4</v>
      </c>
      <c r="P13" s="6">
        <v>3</v>
      </c>
      <c r="Q13" s="6">
        <v>3.14</v>
      </c>
      <c r="R13" s="6">
        <v>3.14</v>
      </c>
      <c r="S13" s="6">
        <v>3.07</v>
      </c>
      <c r="T13" s="6">
        <v>3</v>
      </c>
      <c r="U13" s="6">
        <v>3</v>
      </c>
      <c r="V13" s="6">
        <v>3.25</v>
      </c>
      <c r="W13" s="6">
        <v>2.88</v>
      </c>
      <c r="X13" s="6">
        <v>3.25</v>
      </c>
      <c r="Y13" s="6">
        <v>3.14</v>
      </c>
      <c r="Z13" s="6">
        <v>3.14</v>
      </c>
      <c r="AA13" s="6">
        <v>4</v>
      </c>
      <c r="AB13" s="6">
        <v>3.8</v>
      </c>
      <c r="AC13" s="6">
        <v>2.5</v>
      </c>
      <c r="AD13" s="6">
        <v>2.9</v>
      </c>
      <c r="AE13">
        <f t="shared" si="1"/>
        <v>2.6599999999999997</v>
      </c>
      <c r="AF13" s="6">
        <v>3.08</v>
      </c>
      <c r="AG13" s="6">
        <v>2.36</v>
      </c>
      <c r="AH13" s="6">
        <v>2.54</v>
      </c>
      <c r="AI13">
        <f t="shared" si="3"/>
        <v>3.371346153846154</v>
      </c>
      <c r="AJ13">
        <f>SUMPRODUCT(F13:AE13,Weights/SUM(Weights))</f>
        <v>3.2369999999999997</v>
      </c>
      <c r="AK13" s="2">
        <f t="shared" si="4"/>
        <v>0.85184210526315784</v>
      </c>
      <c r="AL13" s="9" t="s">
        <v>42</v>
      </c>
    </row>
    <row r="14" spans="1:38" x14ac:dyDescent="0.25">
      <c r="B14" s="6">
        <v>3.29</v>
      </c>
      <c r="C14" s="6">
        <v>3.29</v>
      </c>
      <c r="D14" s="6">
        <v>3.93</v>
      </c>
      <c r="E14" s="6">
        <v>3.93</v>
      </c>
      <c r="F14">
        <f t="shared" si="0"/>
        <v>3.61</v>
      </c>
      <c r="G14" s="6">
        <v>4</v>
      </c>
      <c r="H14" s="6">
        <v>3.3</v>
      </c>
      <c r="I14" s="6">
        <v>4</v>
      </c>
      <c r="J14" s="6">
        <v>3</v>
      </c>
      <c r="K14" s="6">
        <v>4</v>
      </c>
      <c r="L14" s="6">
        <v>4</v>
      </c>
      <c r="M14" s="6">
        <v>4</v>
      </c>
      <c r="N14" s="6">
        <v>4</v>
      </c>
      <c r="O14" s="6">
        <v>4</v>
      </c>
      <c r="P14" s="6">
        <v>4</v>
      </c>
      <c r="Q14" s="6">
        <v>3.29</v>
      </c>
      <c r="R14" s="6">
        <v>3.5</v>
      </c>
      <c r="S14" s="6">
        <v>3.64</v>
      </c>
      <c r="T14" s="6">
        <v>4</v>
      </c>
      <c r="U14" s="6">
        <v>4</v>
      </c>
      <c r="V14" s="6">
        <v>3.5</v>
      </c>
      <c r="W14" s="6">
        <v>3.63</v>
      </c>
      <c r="X14" s="6">
        <v>3.38</v>
      </c>
      <c r="Y14" s="6">
        <v>3.91</v>
      </c>
      <c r="Z14" s="6">
        <v>3.77</v>
      </c>
      <c r="AA14" s="6">
        <v>4</v>
      </c>
      <c r="AB14" s="6">
        <v>3.7</v>
      </c>
      <c r="AC14" s="6">
        <v>3.7</v>
      </c>
      <c r="AD14" s="6">
        <v>3.1</v>
      </c>
      <c r="AE14">
        <f t="shared" si="1"/>
        <v>3.6066666666666669</v>
      </c>
      <c r="AF14" s="6">
        <v>3.92</v>
      </c>
      <c r="AG14" s="6">
        <v>3.67</v>
      </c>
      <c r="AH14" s="6">
        <v>3.23</v>
      </c>
      <c r="AI14">
        <f t="shared" si="3"/>
        <v>3.7167948717948716</v>
      </c>
      <c r="AJ14">
        <f t="shared" si="2"/>
        <v>3.6420000000000012</v>
      </c>
      <c r="AK14" s="2">
        <f t="shared" si="4"/>
        <v>0.95842105263157928</v>
      </c>
      <c r="AL14" s="9" t="s">
        <v>64</v>
      </c>
    </row>
    <row r="15" spans="1:38" x14ac:dyDescent="0.25">
      <c r="B15" s="6">
        <v>3.21</v>
      </c>
      <c r="C15" s="6">
        <v>3.29</v>
      </c>
      <c r="F15">
        <f t="shared" si="0"/>
        <v>3.25</v>
      </c>
      <c r="G15" s="6">
        <v>3.25</v>
      </c>
      <c r="H15" s="6">
        <v>3.3</v>
      </c>
      <c r="I15" s="6">
        <v>3</v>
      </c>
      <c r="J15" s="6">
        <v>3</v>
      </c>
      <c r="K15" s="6">
        <v>3</v>
      </c>
      <c r="L15" s="6">
        <v>3</v>
      </c>
      <c r="M15" s="6">
        <v>3</v>
      </c>
      <c r="N15" s="6">
        <v>3</v>
      </c>
      <c r="O15" s="6">
        <v>3</v>
      </c>
      <c r="P15" s="6">
        <v>3</v>
      </c>
      <c r="Q15" s="6">
        <v>2.86</v>
      </c>
      <c r="R15" s="6">
        <v>2.79</v>
      </c>
      <c r="S15" s="6">
        <v>2.79</v>
      </c>
      <c r="T15" s="6">
        <v>4</v>
      </c>
      <c r="U15" s="6">
        <v>3</v>
      </c>
      <c r="V15" s="6">
        <v>2.88</v>
      </c>
      <c r="W15" s="6">
        <v>2.88</v>
      </c>
      <c r="X15" s="6">
        <v>3</v>
      </c>
      <c r="Y15" s="6">
        <v>3.23</v>
      </c>
      <c r="Z15" s="6">
        <v>3.14</v>
      </c>
      <c r="AA15" s="6">
        <v>4</v>
      </c>
      <c r="AB15" s="6">
        <v>3.17</v>
      </c>
      <c r="AC15" s="6">
        <v>3</v>
      </c>
      <c r="AD15" s="6">
        <v>2.8</v>
      </c>
      <c r="AE15">
        <f t="shared" si="1"/>
        <v>3.1766666666666672</v>
      </c>
      <c r="AF15" s="6">
        <v>3.23</v>
      </c>
      <c r="AG15" s="6">
        <v>2.92</v>
      </c>
      <c r="AH15" s="6">
        <v>3.38</v>
      </c>
      <c r="AI15">
        <f t="shared" si="3"/>
        <v>3.096794871794871</v>
      </c>
      <c r="AJ15">
        <f t="shared" si="2"/>
        <v>3.1121000000000008</v>
      </c>
      <c r="AK15" s="2">
        <f t="shared" si="4"/>
        <v>0.81897368421052652</v>
      </c>
      <c r="AL15" s="9" t="s">
        <v>42</v>
      </c>
    </row>
    <row r="16" spans="1:38" x14ac:dyDescent="0.25">
      <c r="B16" s="6">
        <v>3.79</v>
      </c>
      <c r="C16" s="6">
        <v>3.86</v>
      </c>
      <c r="F16">
        <f t="shared" si="0"/>
        <v>3.8250000000000002</v>
      </c>
      <c r="G16" s="6">
        <v>3.25</v>
      </c>
      <c r="H16" s="6">
        <v>3</v>
      </c>
      <c r="I16" s="6">
        <v>4</v>
      </c>
      <c r="J16" s="6">
        <v>3</v>
      </c>
      <c r="K16" s="6">
        <v>3</v>
      </c>
      <c r="L16" s="6">
        <v>4</v>
      </c>
      <c r="M16" s="6">
        <v>4</v>
      </c>
      <c r="N16" s="6">
        <v>4</v>
      </c>
      <c r="O16" s="6">
        <v>3</v>
      </c>
      <c r="P16" s="6">
        <v>4</v>
      </c>
      <c r="Q16" s="6">
        <v>3.21</v>
      </c>
      <c r="R16" s="6">
        <v>3.5</v>
      </c>
      <c r="S16" s="6">
        <v>3.36</v>
      </c>
      <c r="T16" s="6">
        <v>3</v>
      </c>
      <c r="U16" s="6">
        <v>3</v>
      </c>
      <c r="V16" s="6">
        <v>3</v>
      </c>
      <c r="W16" s="6">
        <v>3.38</v>
      </c>
      <c r="X16" s="6">
        <v>3</v>
      </c>
      <c r="Y16" s="6">
        <v>4</v>
      </c>
      <c r="Z16" s="6">
        <v>3.18</v>
      </c>
      <c r="AA16" s="6">
        <v>4</v>
      </c>
      <c r="AB16" s="6">
        <v>3.5</v>
      </c>
      <c r="AC16" s="6">
        <v>3.7</v>
      </c>
      <c r="AD16" s="6">
        <v>2.4</v>
      </c>
      <c r="AE16">
        <f t="shared" si="1"/>
        <v>3.7433333333333336</v>
      </c>
      <c r="AF16" s="6">
        <v>3.92</v>
      </c>
      <c r="AG16" s="6">
        <v>3.54</v>
      </c>
      <c r="AH16" s="6">
        <v>3.77</v>
      </c>
      <c r="AI16">
        <f t="shared" si="3"/>
        <v>3.4249358974358985</v>
      </c>
      <c r="AJ16">
        <f t="shared" si="2"/>
        <v>3.414600000000001</v>
      </c>
      <c r="AK16" s="2">
        <f t="shared" si="4"/>
        <v>0.89857894736842137</v>
      </c>
      <c r="AL16" s="9" t="s">
        <v>40</v>
      </c>
    </row>
    <row r="17" spans="1:42" x14ac:dyDescent="0.25">
      <c r="B17" s="6">
        <v>3.07</v>
      </c>
      <c r="C17" s="6">
        <v>3.14</v>
      </c>
      <c r="D17" s="6">
        <v>3.21</v>
      </c>
      <c r="E17" s="6">
        <v>3.21</v>
      </c>
      <c r="F17">
        <f t="shared" si="0"/>
        <v>3.1574999999999998</v>
      </c>
      <c r="G17" s="6">
        <v>4</v>
      </c>
      <c r="H17" s="6">
        <v>3.3</v>
      </c>
      <c r="I17" s="6">
        <v>4</v>
      </c>
      <c r="J17" s="6">
        <v>3</v>
      </c>
      <c r="K17" s="6">
        <v>4</v>
      </c>
      <c r="L17" s="6">
        <v>4</v>
      </c>
      <c r="M17" s="6">
        <v>4</v>
      </c>
      <c r="N17" s="6">
        <v>4</v>
      </c>
      <c r="O17" s="6">
        <v>4</v>
      </c>
      <c r="P17" s="6">
        <v>4</v>
      </c>
      <c r="Q17" s="6">
        <v>3.5</v>
      </c>
      <c r="R17" s="6">
        <v>3.79</v>
      </c>
      <c r="S17" s="6">
        <v>3.43</v>
      </c>
      <c r="T17" s="6">
        <v>3</v>
      </c>
      <c r="U17" s="6">
        <v>4</v>
      </c>
      <c r="V17" s="6">
        <v>3.25</v>
      </c>
      <c r="W17" s="6">
        <v>3.75</v>
      </c>
      <c r="X17" s="6">
        <v>3.25</v>
      </c>
      <c r="Y17" s="6">
        <v>3.14</v>
      </c>
      <c r="Z17" s="6">
        <v>3.77</v>
      </c>
      <c r="AA17" s="6">
        <v>4</v>
      </c>
      <c r="AB17" s="6">
        <v>3.7</v>
      </c>
      <c r="AC17" s="6">
        <v>3</v>
      </c>
      <c r="AD17" s="6">
        <v>3</v>
      </c>
      <c r="AE17">
        <f t="shared" si="1"/>
        <v>3.18</v>
      </c>
      <c r="AF17" s="6">
        <v>3.08</v>
      </c>
      <c r="AG17" s="6">
        <v>3.23</v>
      </c>
      <c r="AH17" s="6">
        <v>3.23</v>
      </c>
      <c r="AI17">
        <f t="shared" si="3"/>
        <v>3.5852884615384615</v>
      </c>
      <c r="AJ17">
        <f t="shared" si="2"/>
        <v>3.4645000000000001</v>
      </c>
      <c r="AK17" s="2">
        <f t="shared" si="4"/>
        <v>0.91171052631578953</v>
      </c>
      <c r="AL17" s="9" t="s">
        <v>40</v>
      </c>
    </row>
    <row r="18" spans="1:42" x14ac:dyDescent="0.25">
      <c r="B18" s="6">
        <v>3.07</v>
      </c>
      <c r="C18" s="6">
        <v>3</v>
      </c>
      <c r="F18">
        <f t="shared" si="0"/>
        <v>3.0350000000000001</v>
      </c>
      <c r="G18" s="6">
        <v>3.38</v>
      </c>
      <c r="H18" s="6">
        <v>3</v>
      </c>
      <c r="I18" s="6">
        <v>3</v>
      </c>
      <c r="J18" s="6">
        <v>4</v>
      </c>
      <c r="K18" s="6">
        <v>2</v>
      </c>
      <c r="L18" s="6">
        <v>4</v>
      </c>
      <c r="M18" s="6">
        <v>3</v>
      </c>
      <c r="N18" s="6">
        <v>2</v>
      </c>
      <c r="O18" s="6">
        <v>4</v>
      </c>
      <c r="P18" s="6">
        <v>4</v>
      </c>
      <c r="Q18" s="6">
        <v>2.79</v>
      </c>
      <c r="R18" s="6">
        <v>3</v>
      </c>
      <c r="S18" s="6">
        <v>3</v>
      </c>
      <c r="T18" s="6">
        <v>3</v>
      </c>
      <c r="U18" s="6">
        <v>3</v>
      </c>
      <c r="V18" s="6">
        <v>2.63</v>
      </c>
      <c r="W18" s="6">
        <v>2.88</v>
      </c>
      <c r="X18" s="6">
        <v>3</v>
      </c>
      <c r="Y18" s="6">
        <v>3.23</v>
      </c>
      <c r="Z18" s="6">
        <v>3.18</v>
      </c>
      <c r="AA18" s="6">
        <v>4</v>
      </c>
      <c r="AB18" s="6">
        <v>3.33</v>
      </c>
      <c r="AC18" s="6">
        <v>3</v>
      </c>
      <c r="AD18" s="6">
        <v>2.9</v>
      </c>
      <c r="AE18">
        <f t="shared" si="1"/>
        <v>3.0766666666666667</v>
      </c>
      <c r="AF18" s="6">
        <v>3.23</v>
      </c>
      <c r="AG18" s="6">
        <v>3</v>
      </c>
      <c r="AH18" s="6">
        <v>3</v>
      </c>
      <c r="AI18">
        <f t="shared" si="3"/>
        <v>3.1319871794871799</v>
      </c>
      <c r="AJ18">
        <f t="shared" si="2"/>
        <v>3.1069000000000009</v>
      </c>
      <c r="AK18" s="2">
        <f t="shared" si="4"/>
        <v>0.81760526315789506</v>
      </c>
      <c r="AL18" s="9" t="s">
        <v>42</v>
      </c>
    </row>
    <row r="19" spans="1:42" s="10" customFormat="1" x14ac:dyDescent="0.25">
      <c r="A19"/>
      <c r="B19" s="6">
        <v>3.64</v>
      </c>
      <c r="C19" s="6">
        <v>3.93</v>
      </c>
      <c r="D19"/>
      <c r="E19"/>
      <c r="F19">
        <f t="shared" si="0"/>
        <v>3.7850000000000001</v>
      </c>
      <c r="G19" s="6">
        <v>3.75</v>
      </c>
      <c r="H19" s="6">
        <v>3.75</v>
      </c>
      <c r="I19" s="6">
        <v>3</v>
      </c>
      <c r="J19" s="6">
        <v>4</v>
      </c>
      <c r="K19" s="6">
        <v>3</v>
      </c>
      <c r="L19" s="6">
        <v>4</v>
      </c>
      <c r="M19" s="6">
        <v>4</v>
      </c>
      <c r="N19" s="6">
        <v>4</v>
      </c>
      <c r="O19" s="6">
        <v>3</v>
      </c>
      <c r="P19" s="6">
        <v>4</v>
      </c>
      <c r="Q19" s="6">
        <v>3.57</v>
      </c>
      <c r="R19" s="6">
        <v>3.64</v>
      </c>
      <c r="S19" s="6">
        <v>3.57</v>
      </c>
      <c r="T19" s="6">
        <v>4</v>
      </c>
      <c r="U19" s="6">
        <v>4</v>
      </c>
      <c r="V19" s="6">
        <v>3.38</v>
      </c>
      <c r="W19" s="6">
        <v>3.63</v>
      </c>
      <c r="X19" s="6">
        <v>3.38</v>
      </c>
      <c r="Y19" s="6">
        <v>3.7</v>
      </c>
      <c r="Z19" s="6">
        <v>3.41</v>
      </c>
      <c r="AA19" s="6">
        <v>4</v>
      </c>
      <c r="AB19" s="6">
        <v>3.67</v>
      </c>
      <c r="AC19" s="6">
        <v>3.5</v>
      </c>
      <c r="AD19" s="6">
        <v>3.4</v>
      </c>
      <c r="AE19">
        <f t="shared" si="1"/>
        <v>3.6066666666666669</v>
      </c>
      <c r="AF19" s="6">
        <v>3.85</v>
      </c>
      <c r="AG19" s="6">
        <v>3.28</v>
      </c>
      <c r="AH19" s="6">
        <v>3.69</v>
      </c>
      <c r="AI19">
        <f t="shared" si="3"/>
        <v>3.6439102564102566</v>
      </c>
      <c r="AJ19">
        <f t="shared" si="2"/>
        <v>3.6253000000000002</v>
      </c>
      <c r="AK19" s="2">
        <f t="shared" si="4"/>
        <v>0.95402631578947383</v>
      </c>
      <c r="AL19" s="9" t="s">
        <v>64</v>
      </c>
      <c r="AM19" s="13"/>
      <c r="AN19" s="13"/>
      <c r="AO19" s="13"/>
      <c r="AP19" s="13"/>
    </row>
    <row r="20" spans="1:42" s="10" customFormat="1" x14ac:dyDescent="0.25">
      <c r="A20"/>
      <c r="B20" s="6">
        <v>2.0699999999999998</v>
      </c>
      <c r="C20" s="6">
        <v>3.36</v>
      </c>
      <c r="D20"/>
      <c r="E20"/>
      <c r="F20">
        <f t="shared" si="0"/>
        <v>2.7149999999999999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6">
        <v>4</v>
      </c>
      <c r="O20" s="6">
        <v>4</v>
      </c>
      <c r="P20" s="6">
        <v>4</v>
      </c>
      <c r="Q20" s="6">
        <v>3.21</v>
      </c>
      <c r="R20" s="6">
        <v>3.64</v>
      </c>
      <c r="S20" s="6">
        <v>3.79</v>
      </c>
      <c r="T20" s="6">
        <v>4</v>
      </c>
      <c r="U20" s="6">
        <v>4</v>
      </c>
      <c r="V20" s="6">
        <v>2.88</v>
      </c>
      <c r="W20" s="6">
        <v>3.38</v>
      </c>
      <c r="X20" s="6">
        <v>3.75</v>
      </c>
      <c r="Y20" s="6">
        <v>3.23</v>
      </c>
      <c r="Z20" s="6">
        <v>3.5</v>
      </c>
      <c r="AA20" s="6">
        <v>4</v>
      </c>
      <c r="AB20" s="6">
        <v>4</v>
      </c>
      <c r="AC20" s="6">
        <v>3.8</v>
      </c>
      <c r="AD20" s="6">
        <v>3.6</v>
      </c>
      <c r="AE20">
        <f t="shared" si="1"/>
        <v>3.08</v>
      </c>
      <c r="AF20" s="6">
        <v>3.31</v>
      </c>
      <c r="AG20" s="6">
        <v>2.85</v>
      </c>
      <c r="AH20" s="6">
        <v>3.08</v>
      </c>
      <c r="AI20">
        <f t="shared" si="3"/>
        <v>3.7144230769230764</v>
      </c>
      <c r="AJ20">
        <f t="shared" si="2"/>
        <v>3.5436000000000005</v>
      </c>
      <c r="AK20" s="2">
        <f>AJ20/3.8</f>
        <v>0.93252631578947387</v>
      </c>
      <c r="AL20" s="9" t="s">
        <v>40</v>
      </c>
      <c r="AM20" s="13"/>
      <c r="AN20" s="13"/>
      <c r="AO20" s="13"/>
      <c r="AP20" s="13"/>
    </row>
    <row r="21" spans="1:42" s="10" customFormat="1" x14ac:dyDescent="0.25">
      <c r="A21"/>
      <c r="B21"/>
      <c r="C21"/>
      <c r="D21"/>
      <c r="E21"/>
      <c r="F21">
        <v>4</v>
      </c>
      <c r="G21">
        <v>4</v>
      </c>
      <c r="H21">
        <v>4</v>
      </c>
      <c r="I21">
        <v>4</v>
      </c>
      <c r="J21">
        <v>4</v>
      </c>
      <c r="K21">
        <v>4</v>
      </c>
      <c r="L21">
        <v>4</v>
      </c>
      <c r="M21">
        <v>4</v>
      </c>
      <c r="N21">
        <v>4</v>
      </c>
      <c r="O21">
        <v>4</v>
      </c>
      <c r="P21">
        <v>4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>
        <v>4</v>
      </c>
      <c r="AE21">
        <v>4</v>
      </c>
      <c r="AF21">
        <v>2.85</v>
      </c>
      <c r="AG21">
        <v>4</v>
      </c>
      <c r="AH21">
        <v>4</v>
      </c>
      <c r="AI21">
        <f t="shared" si="3"/>
        <v>4</v>
      </c>
      <c r="AJ21">
        <f t="shared" si="2"/>
        <v>4</v>
      </c>
      <c r="AK21" s="2">
        <f t="shared" si="4"/>
        <v>1.0526315789473684</v>
      </c>
      <c r="AL21" s="9"/>
      <c r="AM21" s="13"/>
      <c r="AN21" s="13"/>
      <c r="AO21" s="13"/>
      <c r="AP21" s="13"/>
    </row>
    <row r="22" spans="1:42" s="10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>
        <v>3.08</v>
      </c>
      <c r="AG22"/>
      <c r="AH22"/>
      <c r="AI22" t="e">
        <f t="shared" si="3"/>
        <v>#DIV/0!</v>
      </c>
      <c r="AJ22">
        <f t="shared" si="2"/>
        <v>0</v>
      </c>
      <c r="AK22" s="2">
        <f t="shared" si="4"/>
        <v>0</v>
      </c>
      <c r="AL22" s="9" t="s">
        <v>65</v>
      </c>
      <c r="AM22" s="13"/>
      <c r="AN22" s="13"/>
      <c r="AO22" s="13"/>
      <c r="AP22" s="13"/>
    </row>
    <row r="23" spans="1:42" x14ac:dyDescent="0.25">
      <c r="AL23" s="9" t="s">
        <v>59</v>
      </c>
    </row>
    <row r="24" spans="1:42" x14ac:dyDescent="0.25">
      <c r="AL24" s="9" t="s">
        <v>66</v>
      </c>
    </row>
    <row r="25" spans="1:42" x14ac:dyDescent="0.25">
      <c r="AL25" s="9" t="s">
        <v>60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27"/>
  <sheetViews>
    <sheetView workbookViewId="0">
      <pane xSplit="1" topLeftCell="T1" activePane="topRight" state="frozen"/>
      <selection pane="topRight" activeCell="AT35" sqref="AT35"/>
    </sheetView>
  </sheetViews>
  <sheetFormatPr defaultRowHeight="15" x14ac:dyDescent="0.25"/>
  <cols>
    <col min="1" max="1" width="22.42578125" customWidth="1"/>
    <col min="6" max="12" width="9.28515625" bestFit="1" customWidth="1"/>
    <col min="13" max="13" width="7.85546875" customWidth="1"/>
    <col min="14" max="16" width="9.28515625" bestFit="1" customWidth="1"/>
    <col min="17" max="18" width="4.140625" customWidth="1"/>
    <col min="19" max="19" width="4.5703125" customWidth="1"/>
    <col min="20" max="20" width="4.7109375" customWidth="1"/>
    <col min="21" max="21" width="3.7109375" customWidth="1"/>
    <col min="22" max="22" width="4.42578125" customWidth="1"/>
    <col min="23" max="23" width="3.5703125" customWidth="1"/>
    <col min="24" max="24" width="4.5703125" customWidth="1"/>
    <col min="25" max="27" width="9.28515625" customWidth="1"/>
    <col min="28" max="29" width="9.28515625" bestFit="1" customWidth="1"/>
    <col min="30" max="30" width="10" customWidth="1"/>
    <col min="31" max="34" width="9.28515625" bestFit="1" customWidth="1"/>
    <col min="38" max="38" width="10.140625" bestFit="1" customWidth="1"/>
    <col min="40" max="40" width="9.140625" style="2"/>
    <col min="41" max="41" width="4.85546875" customWidth="1"/>
    <col min="42" max="42" width="10.140625" customWidth="1"/>
    <col min="43" max="43" width="4.42578125" customWidth="1"/>
    <col min="44" max="44" width="9.28515625" customWidth="1"/>
    <col min="45" max="45" width="4.42578125" customWidth="1"/>
    <col min="46" max="46" width="9.5703125" customWidth="1"/>
    <col min="47" max="47" width="4.42578125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15</v>
      </c>
      <c r="G1" t="s">
        <v>16</v>
      </c>
      <c r="H1" t="s">
        <v>17</v>
      </c>
      <c r="I1" t="s">
        <v>29</v>
      </c>
      <c r="J1" t="s">
        <v>30</v>
      </c>
      <c r="K1" t="s">
        <v>31</v>
      </c>
      <c r="L1" t="s">
        <v>14</v>
      </c>
      <c r="M1" t="s">
        <v>13</v>
      </c>
      <c r="N1" t="s">
        <v>33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t="s">
        <v>8</v>
      </c>
      <c r="U1" t="s">
        <v>9</v>
      </c>
      <c r="V1" t="s">
        <v>10</v>
      </c>
      <c r="W1" t="s">
        <v>11</v>
      </c>
      <c r="X1" t="s">
        <v>12</v>
      </c>
      <c r="Y1" t="s">
        <v>52</v>
      </c>
      <c r="Z1" t="s">
        <v>53</v>
      </c>
      <c r="AA1" t="s">
        <v>54</v>
      </c>
      <c r="AB1" t="s">
        <v>18</v>
      </c>
      <c r="AC1" t="s">
        <v>19</v>
      </c>
      <c r="AD1" t="s">
        <v>20</v>
      </c>
      <c r="AE1" t="s">
        <v>21</v>
      </c>
      <c r="AF1" t="s">
        <v>22</v>
      </c>
      <c r="AG1" t="s">
        <v>26</v>
      </c>
      <c r="AH1" t="s">
        <v>34</v>
      </c>
      <c r="AI1" t="s">
        <v>23</v>
      </c>
      <c r="AJ1" t="s">
        <v>24</v>
      </c>
      <c r="AK1" t="s">
        <v>25</v>
      </c>
      <c r="AL1" t="s">
        <v>32</v>
      </c>
      <c r="AM1" t="s">
        <v>43</v>
      </c>
    </row>
    <row r="2" spans="1:48" s="2" customFormat="1" ht="14.25" customHeight="1" x14ac:dyDescent="0.25">
      <c r="A2" s="2" t="s">
        <v>35</v>
      </c>
      <c r="N2" s="2">
        <v>0.08</v>
      </c>
      <c r="O2" s="2">
        <v>0.05</v>
      </c>
      <c r="P2" s="2">
        <v>0.09</v>
      </c>
      <c r="Q2" s="2">
        <v>0.01</v>
      </c>
      <c r="R2" s="2">
        <v>0.01</v>
      </c>
      <c r="S2" s="2">
        <v>0.01</v>
      </c>
      <c r="T2" s="2">
        <v>0.01</v>
      </c>
      <c r="U2" s="2">
        <v>0.01</v>
      </c>
      <c r="V2" s="2">
        <v>0.01</v>
      </c>
      <c r="W2" s="2">
        <v>0.01</v>
      </c>
      <c r="X2" s="2">
        <v>0.01</v>
      </c>
      <c r="Y2" s="2">
        <v>0.12</v>
      </c>
      <c r="Z2" s="2">
        <v>0.02</v>
      </c>
      <c r="AA2" s="2">
        <v>0.09</v>
      </c>
      <c r="AB2" s="2">
        <v>0.11</v>
      </c>
      <c r="AC2" s="2">
        <v>0.1</v>
      </c>
      <c r="AD2" s="2">
        <v>0.01</v>
      </c>
      <c r="AE2" s="2">
        <v>0.1</v>
      </c>
      <c r="AF2" s="2">
        <v>0.01</v>
      </c>
      <c r="AG2" s="2">
        <v>0.05</v>
      </c>
      <c r="AH2" s="2">
        <v>0.09</v>
      </c>
      <c r="AL2" s="2">
        <f>SUM(B2:AK2)</f>
        <v>1</v>
      </c>
      <c r="AN2" s="2" t="s">
        <v>45</v>
      </c>
      <c r="AO2"/>
      <c r="AP2"/>
      <c r="AQ2"/>
      <c r="AR2"/>
      <c r="AS2"/>
      <c r="AT2"/>
      <c r="AU2"/>
      <c r="AV2"/>
    </row>
    <row r="3" spans="1:48" x14ac:dyDescent="0.25">
      <c r="A3" s="1"/>
      <c r="B3">
        <v>3.07</v>
      </c>
      <c r="C3">
        <v>2.79</v>
      </c>
      <c r="D3">
        <v>3.43</v>
      </c>
      <c r="E3">
        <v>3.43</v>
      </c>
      <c r="F3">
        <v>3.75</v>
      </c>
      <c r="G3">
        <v>3.5</v>
      </c>
      <c r="H3">
        <v>3.38</v>
      </c>
      <c r="I3">
        <v>3.64</v>
      </c>
      <c r="J3">
        <v>3.71</v>
      </c>
      <c r="K3">
        <v>3.64</v>
      </c>
      <c r="L3">
        <v>4</v>
      </c>
      <c r="M3">
        <v>4</v>
      </c>
      <c r="N3">
        <f>AVERAGE(B3:E3)</f>
        <v>3.1799999999999997</v>
      </c>
      <c r="O3">
        <v>3.88</v>
      </c>
      <c r="P3">
        <v>4</v>
      </c>
      <c r="Q3">
        <v>4</v>
      </c>
      <c r="R3">
        <v>4</v>
      </c>
      <c r="S3">
        <v>4</v>
      </c>
      <c r="T3">
        <v>4</v>
      </c>
      <c r="U3">
        <v>4</v>
      </c>
      <c r="V3">
        <v>4</v>
      </c>
      <c r="W3" s="6">
        <v>4</v>
      </c>
      <c r="X3">
        <v>4</v>
      </c>
      <c r="Y3" s="15">
        <f t="shared" ref="Y3:Y22" si="0">AVERAGE(I3:K3)</f>
        <v>3.6633333333333336</v>
      </c>
      <c r="Z3">
        <f t="shared" ref="Z3:Z22" si="1">AVERAGE(L3:M3)</f>
        <v>4</v>
      </c>
      <c r="AA3" s="15">
        <f t="shared" ref="AA3:AA22" si="2">AVERAGE(F3:H3)</f>
        <v>3.543333333333333</v>
      </c>
      <c r="AB3">
        <v>3.18</v>
      </c>
      <c r="AC3">
        <v>3.45</v>
      </c>
      <c r="AD3">
        <v>4</v>
      </c>
      <c r="AE3">
        <v>3.5</v>
      </c>
      <c r="AF3">
        <v>3.5</v>
      </c>
      <c r="AG3">
        <v>2.79</v>
      </c>
      <c r="AH3" s="15">
        <f t="shared" ref="AH3:AH22" si="3">AVERAGE(AI3:AK3)</f>
        <v>3.2566666666666664</v>
      </c>
      <c r="AI3">
        <v>3.23</v>
      </c>
      <c r="AJ3">
        <v>3.08</v>
      </c>
      <c r="AK3">
        <v>3.46</v>
      </c>
      <c r="AL3" s="15">
        <f t="shared" ref="AL3:AL22" si="4">AVERAGE(N3:X3,Y3,Z3,AA3:AH3)</f>
        <v>3.711587301587302</v>
      </c>
      <c r="AM3" s="15">
        <f>SUMPRODUCT(N3:AH3,N2:AH2/SUM(Weights))</f>
        <v>3.5193000000000008</v>
      </c>
      <c r="AN3" s="8">
        <f>AM3/3.8</f>
        <v>0.92613157894736864</v>
      </c>
      <c r="AO3" t="s">
        <v>40</v>
      </c>
    </row>
    <row r="4" spans="1:48" x14ac:dyDescent="0.25">
      <c r="A4" s="1"/>
      <c r="B4">
        <v>3.43</v>
      </c>
      <c r="C4">
        <v>3.57</v>
      </c>
      <c r="F4">
        <v>3.13</v>
      </c>
      <c r="G4">
        <v>3</v>
      </c>
      <c r="H4">
        <v>3.13</v>
      </c>
      <c r="I4">
        <v>2.93</v>
      </c>
      <c r="J4">
        <v>3</v>
      </c>
      <c r="K4">
        <v>3.14</v>
      </c>
      <c r="L4">
        <v>4</v>
      </c>
      <c r="M4">
        <v>3</v>
      </c>
      <c r="N4">
        <f t="shared" ref="N4:N22" si="5">AVERAGE(B4:E4)</f>
        <v>3.5</v>
      </c>
      <c r="O4">
        <v>3.38</v>
      </c>
      <c r="P4">
        <v>3.75</v>
      </c>
      <c r="Q4">
        <v>4</v>
      </c>
      <c r="R4">
        <v>3</v>
      </c>
      <c r="S4">
        <v>4</v>
      </c>
      <c r="T4">
        <v>3</v>
      </c>
      <c r="U4">
        <v>4</v>
      </c>
      <c r="V4">
        <v>3</v>
      </c>
      <c r="W4" s="6">
        <v>4</v>
      </c>
      <c r="X4">
        <v>4</v>
      </c>
      <c r="Y4" s="15">
        <f t="shared" si="0"/>
        <v>3.0233333333333334</v>
      </c>
      <c r="Z4">
        <f t="shared" si="1"/>
        <v>3.5</v>
      </c>
      <c r="AA4" s="15">
        <f t="shared" si="2"/>
        <v>3.0866666666666664</v>
      </c>
      <c r="AB4">
        <v>3.91</v>
      </c>
      <c r="AC4">
        <v>3.3</v>
      </c>
      <c r="AD4">
        <v>4</v>
      </c>
      <c r="AE4">
        <v>3</v>
      </c>
      <c r="AF4">
        <v>2.8</v>
      </c>
      <c r="AG4">
        <v>3.57</v>
      </c>
      <c r="AH4" s="15">
        <f t="shared" si="3"/>
        <v>3.4599999999999995</v>
      </c>
      <c r="AI4">
        <v>3.15</v>
      </c>
      <c r="AJ4">
        <v>3.46</v>
      </c>
      <c r="AK4">
        <v>3.77</v>
      </c>
      <c r="AL4" s="15">
        <f t="shared" si="4"/>
        <v>3.4895238095238081</v>
      </c>
      <c r="AM4" s="15">
        <f>SUMPRODUCT(N4:AH4,N2:AH2/SUM(Weights))</f>
        <v>3.4051000000000009</v>
      </c>
      <c r="AN4" s="8">
        <f t="shared" ref="AN4:AN22" si="6">AM4/3.8</f>
        <v>0.89607894736842131</v>
      </c>
      <c r="AO4" t="s">
        <v>40</v>
      </c>
    </row>
    <row r="5" spans="1:48" x14ac:dyDescent="0.25">
      <c r="A5" s="1"/>
      <c r="B5">
        <v>3.79</v>
      </c>
      <c r="C5">
        <v>3.71</v>
      </c>
      <c r="F5">
        <v>3.25</v>
      </c>
      <c r="G5">
        <v>3.63</v>
      </c>
      <c r="H5">
        <v>3.63</v>
      </c>
      <c r="I5">
        <v>3.5</v>
      </c>
      <c r="J5">
        <v>3.5</v>
      </c>
      <c r="K5">
        <v>3.86</v>
      </c>
      <c r="L5">
        <v>3</v>
      </c>
      <c r="M5">
        <v>4</v>
      </c>
      <c r="N5">
        <f t="shared" si="5"/>
        <v>3.75</v>
      </c>
      <c r="O5">
        <v>3.88</v>
      </c>
      <c r="P5">
        <v>4</v>
      </c>
      <c r="Q5">
        <v>4</v>
      </c>
      <c r="R5">
        <v>4</v>
      </c>
      <c r="S5">
        <v>4</v>
      </c>
      <c r="T5">
        <v>4</v>
      </c>
      <c r="U5">
        <v>4</v>
      </c>
      <c r="V5">
        <v>2</v>
      </c>
      <c r="W5" s="6">
        <v>4</v>
      </c>
      <c r="X5">
        <v>4</v>
      </c>
      <c r="Y5" s="15">
        <f t="shared" si="0"/>
        <v>3.6199999999999997</v>
      </c>
      <c r="Z5">
        <f t="shared" si="1"/>
        <v>3.5</v>
      </c>
      <c r="AA5" s="15">
        <f t="shared" si="2"/>
        <v>3.5033333333333334</v>
      </c>
      <c r="AB5">
        <v>3.82</v>
      </c>
      <c r="AC5">
        <v>3.86</v>
      </c>
      <c r="AD5">
        <v>4</v>
      </c>
      <c r="AE5">
        <v>3.8</v>
      </c>
      <c r="AF5">
        <v>3.4</v>
      </c>
      <c r="AG5">
        <v>3.86</v>
      </c>
      <c r="AH5" s="15">
        <f t="shared" si="3"/>
        <v>3.8433333333333333</v>
      </c>
      <c r="AI5">
        <v>3.69</v>
      </c>
      <c r="AJ5">
        <v>3.92</v>
      </c>
      <c r="AK5">
        <v>3.92</v>
      </c>
      <c r="AL5" s="15">
        <f t="shared" si="4"/>
        <v>3.7541269841269838</v>
      </c>
      <c r="AM5" s="15">
        <f>SUMPRODUCT(N5:AH5,N2:AH2/SUM(Weights))</f>
        <v>3.7727999999999997</v>
      </c>
      <c r="AN5" s="8">
        <f t="shared" si="6"/>
        <v>0.99284210526315786</v>
      </c>
      <c r="AO5" t="s">
        <v>51</v>
      </c>
    </row>
    <row r="6" spans="1:48" x14ac:dyDescent="0.25">
      <c r="A6" s="1"/>
      <c r="B6">
        <v>3.86</v>
      </c>
      <c r="C6">
        <v>3.86</v>
      </c>
      <c r="D6">
        <v>3.14</v>
      </c>
      <c r="E6">
        <v>3.07</v>
      </c>
      <c r="F6">
        <v>3.5</v>
      </c>
      <c r="G6">
        <v>3.38</v>
      </c>
      <c r="H6">
        <v>3.75</v>
      </c>
      <c r="I6">
        <v>3.57</v>
      </c>
      <c r="J6">
        <v>3.71</v>
      </c>
      <c r="K6">
        <v>3.71</v>
      </c>
      <c r="L6">
        <v>4</v>
      </c>
      <c r="M6">
        <v>4</v>
      </c>
      <c r="N6">
        <f t="shared" si="5"/>
        <v>3.4824999999999999</v>
      </c>
      <c r="O6">
        <v>3.63</v>
      </c>
      <c r="P6">
        <v>3.25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 s="15">
        <f t="shared" si="0"/>
        <v>3.6633333333333327</v>
      </c>
      <c r="Z6">
        <f t="shared" si="1"/>
        <v>4</v>
      </c>
      <c r="AA6" s="15">
        <f t="shared" si="2"/>
        <v>3.543333333333333</v>
      </c>
      <c r="AB6">
        <v>3.52</v>
      </c>
      <c r="AC6">
        <v>3.41</v>
      </c>
      <c r="AD6">
        <v>4</v>
      </c>
      <c r="AE6">
        <v>3.83</v>
      </c>
      <c r="AF6">
        <v>3.2</v>
      </c>
      <c r="AG6">
        <v>3.29</v>
      </c>
      <c r="AH6" s="15">
        <f t="shared" si="3"/>
        <v>3.6133333333333333</v>
      </c>
      <c r="AI6">
        <v>3.92</v>
      </c>
      <c r="AJ6">
        <v>3.92</v>
      </c>
      <c r="AK6">
        <v>3</v>
      </c>
      <c r="AL6" s="15">
        <f t="shared" si="4"/>
        <v>3.7348809523809527</v>
      </c>
      <c r="AM6" s="15">
        <f>SUMPRODUCT(N6:AH6,N2:AH2/SUM(Weights))</f>
        <v>3.5840000000000005</v>
      </c>
      <c r="AN6" s="8">
        <f t="shared" si="6"/>
        <v>0.94315789473684231</v>
      </c>
      <c r="AO6" t="s">
        <v>40</v>
      </c>
    </row>
    <row r="7" spans="1:48" x14ac:dyDescent="0.25">
      <c r="A7" s="1"/>
      <c r="B7">
        <v>2.71</v>
      </c>
      <c r="C7">
        <v>3.79</v>
      </c>
      <c r="F7">
        <v>2.75</v>
      </c>
      <c r="G7">
        <v>3</v>
      </c>
      <c r="H7">
        <v>3</v>
      </c>
      <c r="I7">
        <v>2.79</v>
      </c>
      <c r="J7">
        <v>2.93</v>
      </c>
      <c r="K7">
        <v>3.07</v>
      </c>
      <c r="L7">
        <v>4</v>
      </c>
      <c r="M7">
        <v>3</v>
      </c>
      <c r="N7">
        <f t="shared" si="5"/>
        <v>3.25</v>
      </c>
      <c r="O7">
        <v>3.38</v>
      </c>
      <c r="P7">
        <v>3</v>
      </c>
      <c r="Q7">
        <v>3</v>
      </c>
      <c r="R7">
        <v>4</v>
      </c>
      <c r="S7">
        <v>2</v>
      </c>
      <c r="T7">
        <v>4</v>
      </c>
      <c r="U7">
        <v>4</v>
      </c>
      <c r="V7">
        <v>4</v>
      </c>
      <c r="W7" s="6">
        <v>4</v>
      </c>
      <c r="X7">
        <v>4</v>
      </c>
      <c r="Y7" s="15">
        <f t="shared" si="0"/>
        <v>2.93</v>
      </c>
      <c r="Z7">
        <f t="shared" si="1"/>
        <v>3.5</v>
      </c>
      <c r="AA7" s="15">
        <f t="shared" si="2"/>
        <v>2.9166666666666665</v>
      </c>
      <c r="AB7">
        <v>4</v>
      </c>
      <c r="AC7">
        <v>3</v>
      </c>
      <c r="AD7">
        <v>4</v>
      </c>
      <c r="AE7">
        <v>3</v>
      </c>
      <c r="AF7">
        <v>2.7</v>
      </c>
      <c r="AG7">
        <v>3.36</v>
      </c>
      <c r="AH7" s="15">
        <f t="shared" si="3"/>
        <v>3.5166666666666671</v>
      </c>
      <c r="AI7">
        <v>3.17</v>
      </c>
      <c r="AJ7">
        <v>3.38</v>
      </c>
      <c r="AK7">
        <v>4</v>
      </c>
      <c r="AL7" s="15">
        <f t="shared" si="4"/>
        <v>3.4073015873015868</v>
      </c>
      <c r="AM7" s="15">
        <f>SUMPRODUCT(N7:AH7,N2:AH2/SUM(Weights))</f>
        <v>3.2646000000000002</v>
      </c>
      <c r="AN7" s="8">
        <f>AM7/3.8</f>
        <v>0.85910526315789482</v>
      </c>
      <c r="AO7" t="s">
        <v>42</v>
      </c>
    </row>
    <row r="8" spans="1:48" x14ac:dyDescent="0.25">
      <c r="A8" s="1"/>
      <c r="B8">
        <v>3.07</v>
      </c>
      <c r="C8">
        <v>3</v>
      </c>
      <c r="F8">
        <v>3</v>
      </c>
      <c r="G8">
        <v>2.75</v>
      </c>
      <c r="H8">
        <v>2.5</v>
      </c>
      <c r="I8">
        <v>3.43</v>
      </c>
      <c r="J8">
        <v>2.86</v>
      </c>
      <c r="K8">
        <v>2.79</v>
      </c>
      <c r="L8">
        <v>4</v>
      </c>
      <c r="M8">
        <v>4</v>
      </c>
      <c r="N8">
        <f t="shared" si="5"/>
        <v>3.0350000000000001</v>
      </c>
      <c r="O8">
        <v>3.38</v>
      </c>
      <c r="P8">
        <v>3.25</v>
      </c>
      <c r="Q8">
        <v>4</v>
      </c>
      <c r="R8">
        <v>4</v>
      </c>
      <c r="S8">
        <v>4</v>
      </c>
      <c r="T8">
        <v>4</v>
      </c>
      <c r="U8">
        <v>3</v>
      </c>
      <c r="V8">
        <v>4</v>
      </c>
      <c r="W8" s="6">
        <v>3</v>
      </c>
      <c r="X8">
        <v>4</v>
      </c>
      <c r="Y8" s="15">
        <f t="shared" si="0"/>
        <v>3.0266666666666668</v>
      </c>
      <c r="Z8">
        <f t="shared" si="1"/>
        <v>4</v>
      </c>
      <c r="AA8" s="15">
        <f t="shared" si="2"/>
        <v>2.75</v>
      </c>
      <c r="AB8">
        <v>3.05</v>
      </c>
      <c r="AC8">
        <v>3.05</v>
      </c>
      <c r="AD8">
        <v>4</v>
      </c>
      <c r="AE8">
        <v>3</v>
      </c>
      <c r="AF8">
        <v>3</v>
      </c>
      <c r="AG8">
        <v>3.07</v>
      </c>
      <c r="AH8" s="15">
        <f t="shared" si="3"/>
        <v>3</v>
      </c>
      <c r="AI8">
        <v>3</v>
      </c>
      <c r="AJ8">
        <v>3</v>
      </c>
      <c r="AK8">
        <v>3</v>
      </c>
      <c r="AL8" s="15">
        <f t="shared" si="4"/>
        <v>3.4100793650793642</v>
      </c>
      <c r="AM8" s="15">
        <f>SUMPRODUCT(N8:AH8,N2:AH2/SUM(Weights))</f>
        <v>3.1290000000000004</v>
      </c>
      <c r="AN8" s="8">
        <f t="shared" si="6"/>
        <v>0.82342105263157905</v>
      </c>
      <c r="AO8" t="s">
        <v>42</v>
      </c>
    </row>
    <row r="9" spans="1:48" x14ac:dyDescent="0.25">
      <c r="A9" s="1"/>
      <c r="B9">
        <v>3.43</v>
      </c>
      <c r="C9">
        <v>3.86</v>
      </c>
      <c r="F9">
        <v>3.75</v>
      </c>
      <c r="G9">
        <v>3.75</v>
      </c>
      <c r="H9">
        <v>3.63</v>
      </c>
      <c r="I9">
        <v>3.36</v>
      </c>
      <c r="J9">
        <v>3.43</v>
      </c>
      <c r="K9">
        <v>3.64</v>
      </c>
      <c r="L9">
        <v>4</v>
      </c>
      <c r="M9">
        <v>4</v>
      </c>
      <c r="N9">
        <f t="shared" si="5"/>
        <v>3.645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4</v>
      </c>
      <c r="V9">
        <v>4</v>
      </c>
      <c r="W9" s="6">
        <v>4</v>
      </c>
      <c r="X9">
        <v>4</v>
      </c>
      <c r="Y9" s="15">
        <f t="shared" si="0"/>
        <v>3.4766666666666666</v>
      </c>
      <c r="Z9">
        <f t="shared" si="1"/>
        <v>4</v>
      </c>
      <c r="AA9" s="15">
        <f t="shared" si="2"/>
        <v>3.7099999999999995</v>
      </c>
      <c r="AB9">
        <v>4</v>
      </c>
      <c r="AC9">
        <v>3.86</v>
      </c>
      <c r="AD9">
        <v>4</v>
      </c>
      <c r="AE9">
        <v>3.8</v>
      </c>
      <c r="AF9">
        <v>3.5</v>
      </c>
      <c r="AG9">
        <v>3.71</v>
      </c>
      <c r="AH9" s="15">
        <f t="shared" si="3"/>
        <v>3.7166666666666668</v>
      </c>
      <c r="AI9">
        <v>3.38</v>
      </c>
      <c r="AJ9">
        <v>3.77</v>
      </c>
      <c r="AK9">
        <v>4</v>
      </c>
      <c r="AL9" s="15">
        <f t="shared" si="4"/>
        <v>3.8770634920634914</v>
      </c>
      <c r="AM9" s="15">
        <f>SUMPRODUCT(N9:AH9,N2:AH2/SUM(Weights))</f>
        <v>3.803700000000001</v>
      </c>
      <c r="AN9" s="8">
        <f>AM9/3.8</f>
        <v>1.0009736842105266</v>
      </c>
      <c r="AO9" t="s">
        <v>51</v>
      </c>
    </row>
    <row r="10" spans="1:48" x14ac:dyDescent="0.25">
      <c r="A10" s="1"/>
      <c r="B10">
        <v>4</v>
      </c>
      <c r="C10">
        <v>3</v>
      </c>
      <c r="F10">
        <v>3.13</v>
      </c>
      <c r="G10">
        <v>3.13</v>
      </c>
      <c r="H10">
        <v>2.63</v>
      </c>
      <c r="I10">
        <v>3.21</v>
      </c>
      <c r="J10">
        <v>2.86</v>
      </c>
      <c r="K10">
        <v>2.86</v>
      </c>
      <c r="L10">
        <v>3</v>
      </c>
      <c r="M10">
        <v>3</v>
      </c>
      <c r="N10">
        <f t="shared" si="5"/>
        <v>3.5</v>
      </c>
      <c r="O10">
        <v>3.63</v>
      </c>
      <c r="P10">
        <v>3</v>
      </c>
      <c r="Q10">
        <v>3</v>
      </c>
      <c r="R10">
        <v>3</v>
      </c>
      <c r="S10">
        <v>3</v>
      </c>
      <c r="T10">
        <v>4</v>
      </c>
      <c r="U10">
        <v>4</v>
      </c>
      <c r="V10">
        <v>3</v>
      </c>
      <c r="W10" s="6">
        <v>3</v>
      </c>
      <c r="X10">
        <v>4</v>
      </c>
      <c r="Y10" s="15">
        <f t="shared" si="0"/>
        <v>2.9766666666666666</v>
      </c>
      <c r="Z10">
        <f t="shared" si="1"/>
        <v>3</v>
      </c>
      <c r="AA10" s="15">
        <f t="shared" si="2"/>
        <v>2.9633333333333334</v>
      </c>
      <c r="AB10">
        <v>4</v>
      </c>
      <c r="AC10">
        <v>3.09</v>
      </c>
      <c r="AD10">
        <v>4</v>
      </c>
      <c r="AE10">
        <v>3</v>
      </c>
      <c r="AF10">
        <v>2.9</v>
      </c>
      <c r="AG10">
        <v>2.93</v>
      </c>
      <c r="AH10" s="15">
        <f t="shared" si="3"/>
        <v>3.8466666666666662</v>
      </c>
      <c r="AI10">
        <v>3.54</v>
      </c>
      <c r="AJ10">
        <v>4</v>
      </c>
      <c r="AK10">
        <v>4</v>
      </c>
      <c r="AL10" s="15">
        <f t="shared" si="4"/>
        <v>3.3255555555555554</v>
      </c>
      <c r="AM10" s="15">
        <f>SUMPRODUCT(N10:AH10,N2:AH2/SUM(Weights))</f>
        <v>3.2961000000000009</v>
      </c>
      <c r="AN10" s="8">
        <f>AM10/3.8</f>
        <v>0.86739473684210555</v>
      </c>
      <c r="AO10" t="s">
        <v>42</v>
      </c>
    </row>
    <row r="11" spans="1:48" ht="14.25" customHeight="1" x14ac:dyDescent="0.25">
      <c r="A11" s="1"/>
      <c r="B11">
        <v>3.21</v>
      </c>
      <c r="C11">
        <v>3.64</v>
      </c>
      <c r="F11">
        <v>2.88</v>
      </c>
      <c r="G11">
        <v>3</v>
      </c>
      <c r="H11">
        <v>3.13</v>
      </c>
      <c r="I11">
        <v>2.57</v>
      </c>
      <c r="J11">
        <v>3.29</v>
      </c>
      <c r="K11">
        <v>3.07</v>
      </c>
      <c r="L11">
        <v>3</v>
      </c>
      <c r="M11">
        <v>4</v>
      </c>
      <c r="N11">
        <f t="shared" si="5"/>
        <v>3.4249999999999998</v>
      </c>
      <c r="O11">
        <v>3.13</v>
      </c>
      <c r="P11">
        <v>3.25</v>
      </c>
      <c r="Q11">
        <v>3</v>
      </c>
      <c r="R11">
        <v>3</v>
      </c>
      <c r="S11">
        <v>4</v>
      </c>
      <c r="T11">
        <v>4</v>
      </c>
      <c r="U11">
        <v>3</v>
      </c>
      <c r="V11">
        <v>4</v>
      </c>
      <c r="W11" s="6">
        <v>4</v>
      </c>
      <c r="X11">
        <v>3</v>
      </c>
      <c r="Y11" s="15">
        <f t="shared" si="0"/>
        <v>2.9766666666666666</v>
      </c>
      <c r="Z11">
        <f t="shared" si="1"/>
        <v>3.5</v>
      </c>
      <c r="AA11" s="15">
        <f t="shared" si="2"/>
        <v>3.0033333333333334</v>
      </c>
      <c r="AB11">
        <v>3.73</v>
      </c>
      <c r="AC11">
        <v>3.23</v>
      </c>
      <c r="AD11">
        <v>4</v>
      </c>
      <c r="AE11">
        <v>3</v>
      </c>
      <c r="AF11">
        <v>2.7</v>
      </c>
      <c r="AG11">
        <v>2.57</v>
      </c>
      <c r="AH11" s="15">
        <f t="shared" si="3"/>
        <v>3.0766666666666667</v>
      </c>
      <c r="AI11">
        <v>2.38</v>
      </c>
      <c r="AJ11">
        <v>3.31</v>
      </c>
      <c r="AK11">
        <v>3.54</v>
      </c>
      <c r="AL11" s="15">
        <f t="shared" si="4"/>
        <v>3.3138888888888882</v>
      </c>
      <c r="AM11" s="15">
        <f>SUMPRODUCT(N11:AH11,N2:AH2/SUM(Weights))</f>
        <v>3.2062000000000004</v>
      </c>
      <c r="AN11" s="8">
        <f t="shared" si="6"/>
        <v>0.84373684210526334</v>
      </c>
      <c r="AO11" t="s">
        <v>42</v>
      </c>
    </row>
    <row r="12" spans="1:48" ht="15.75" customHeight="1" x14ac:dyDescent="0.25">
      <c r="A12" s="1"/>
      <c r="B12">
        <v>3.64</v>
      </c>
      <c r="C12">
        <v>3.86</v>
      </c>
      <c r="F12">
        <v>3</v>
      </c>
      <c r="G12">
        <v>2.5</v>
      </c>
      <c r="H12">
        <v>2.38</v>
      </c>
      <c r="I12">
        <v>3</v>
      </c>
      <c r="J12">
        <v>2.71</v>
      </c>
      <c r="K12">
        <v>2.71</v>
      </c>
      <c r="L12">
        <v>4</v>
      </c>
      <c r="M12">
        <v>3</v>
      </c>
      <c r="N12">
        <f t="shared" si="5"/>
        <v>3.75</v>
      </c>
      <c r="O12">
        <v>4</v>
      </c>
      <c r="P12">
        <v>3.25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  <c r="W12">
        <v>4</v>
      </c>
      <c r="X12">
        <v>3</v>
      </c>
      <c r="Y12" s="15">
        <f t="shared" si="0"/>
        <v>2.8066666666666666</v>
      </c>
      <c r="Z12">
        <f t="shared" si="1"/>
        <v>3.5</v>
      </c>
      <c r="AA12" s="15">
        <f t="shared" si="2"/>
        <v>2.6266666666666665</v>
      </c>
      <c r="AB12">
        <v>3.91</v>
      </c>
      <c r="AC12">
        <v>3.32</v>
      </c>
      <c r="AD12">
        <v>4</v>
      </c>
      <c r="AE12">
        <v>3.33</v>
      </c>
      <c r="AF12">
        <v>3</v>
      </c>
      <c r="AG12">
        <v>3.36</v>
      </c>
      <c r="AH12" s="15">
        <f t="shared" si="3"/>
        <v>3.6633333333333336</v>
      </c>
      <c r="AI12">
        <v>3.38</v>
      </c>
      <c r="AJ12">
        <v>3.69</v>
      </c>
      <c r="AK12">
        <v>3.92</v>
      </c>
      <c r="AL12" s="15">
        <f t="shared" si="4"/>
        <v>3.5960317460317461</v>
      </c>
      <c r="AM12" s="15">
        <f>SUMPRODUCT(N12:AH12,N2:AH2/SUM(Weights))</f>
        <v>3.4085000000000001</v>
      </c>
      <c r="AN12" s="8">
        <f t="shared" si="6"/>
        <v>0.89697368421052637</v>
      </c>
      <c r="AO12" t="s">
        <v>40</v>
      </c>
    </row>
    <row r="13" spans="1:48" x14ac:dyDescent="0.25">
      <c r="A13" s="1"/>
      <c r="B13">
        <v>3.64</v>
      </c>
      <c r="C13">
        <v>3.64</v>
      </c>
      <c r="D13">
        <v>3.14</v>
      </c>
      <c r="E13">
        <v>3.07</v>
      </c>
      <c r="F13">
        <v>3.5</v>
      </c>
      <c r="G13">
        <v>3.63</v>
      </c>
      <c r="H13">
        <v>3.63</v>
      </c>
      <c r="I13">
        <v>3.43</v>
      </c>
      <c r="J13">
        <v>3.71</v>
      </c>
      <c r="K13">
        <v>3.64</v>
      </c>
      <c r="L13">
        <v>4</v>
      </c>
      <c r="M13">
        <v>4</v>
      </c>
      <c r="N13">
        <f t="shared" si="5"/>
        <v>3.3725000000000001</v>
      </c>
      <c r="O13">
        <v>3.88</v>
      </c>
      <c r="P13">
        <v>4</v>
      </c>
      <c r="Q13">
        <v>4</v>
      </c>
      <c r="R13">
        <v>4</v>
      </c>
      <c r="S13">
        <v>4</v>
      </c>
      <c r="T13">
        <v>4</v>
      </c>
      <c r="U13">
        <v>4</v>
      </c>
      <c r="V13">
        <v>4</v>
      </c>
      <c r="W13">
        <v>4</v>
      </c>
      <c r="X13">
        <v>4</v>
      </c>
      <c r="Y13" s="15">
        <f t="shared" si="0"/>
        <v>3.5933333333333337</v>
      </c>
      <c r="Z13">
        <f t="shared" si="1"/>
        <v>4</v>
      </c>
      <c r="AA13" s="15">
        <f t="shared" si="2"/>
        <v>3.5866666666666664</v>
      </c>
      <c r="AB13">
        <v>3.43</v>
      </c>
      <c r="AC13">
        <v>3.55</v>
      </c>
      <c r="AD13">
        <v>4</v>
      </c>
      <c r="AE13">
        <v>3.5</v>
      </c>
      <c r="AF13" s="13">
        <v>3.5</v>
      </c>
      <c r="AG13">
        <v>3.29</v>
      </c>
      <c r="AH13" s="15">
        <f t="shared" si="3"/>
        <v>3.41</v>
      </c>
      <c r="AI13">
        <v>3.38</v>
      </c>
      <c r="AJ13">
        <v>3.62</v>
      </c>
      <c r="AK13">
        <v>3.23</v>
      </c>
      <c r="AL13" s="15">
        <f t="shared" si="4"/>
        <v>3.7672619047619045</v>
      </c>
      <c r="AM13" s="15">
        <f>SUMPRODUCT(N13:AH13,N2:AH2/SUM(Weights))</f>
        <v>3.6065000000000005</v>
      </c>
      <c r="AN13" s="8">
        <f t="shared" si="6"/>
        <v>0.94907894736842124</v>
      </c>
      <c r="AO13" t="s">
        <v>51</v>
      </c>
    </row>
    <row r="14" spans="1:48" x14ac:dyDescent="0.25">
      <c r="A14" s="1"/>
      <c r="B14">
        <v>3.71</v>
      </c>
      <c r="C14">
        <v>3.57</v>
      </c>
      <c r="F14">
        <v>3.13</v>
      </c>
      <c r="G14">
        <v>3.25</v>
      </c>
      <c r="H14">
        <v>3</v>
      </c>
      <c r="I14">
        <v>3.14</v>
      </c>
      <c r="J14">
        <v>3.21</v>
      </c>
      <c r="K14">
        <v>2.86</v>
      </c>
      <c r="L14">
        <v>3</v>
      </c>
      <c r="M14">
        <v>3</v>
      </c>
      <c r="N14">
        <f t="shared" si="5"/>
        <v>3.6399999999999997</v>
      </c>
      <c r="O14" s="13">
        <v>3.88</v>
      </c>
      <c r="P14">
        <v>4</v>
      </c>
      <c r="Q14">
        <v>4</v>
      </c>
      <c r="R14">
        <v>4</v>
      </c>
      <c r="S14">
        <v>3</v>
      </c>
      <c r="T14">
        <v>4</v>
      </c>
      <c r="U14">
        <v>4</v>
      </c>
      <c r="V14">
        <v>4</v>
      </c>
      <c r="W14">
        <v>4</v>
      </c>
      <c r="X14">
        <v>4</v>
      </c>
      <c r="Y14" s="15">
        <f t="shared" si="0"/>
        <v>3.07</v>
      </c>
      <c r="Z14">
        <f t="shared" si="1"/>
        <v>3</v>
      </c>
      <c r="AA14" s="15">
        <f t="shared" si="2"/>
        <v>3.1266666666666665</v>
      </c>
      <c r="AB14">
        <v>3.82</v>
      </c>
      <c r="AC14">
        <v>3.36</v>
      </c>
      <c r="AD14">
        <v>4</v>
      </c>
      <c r="AE14">
        <v>4</v>
      </c>
      <c r="AF14">
        <v>3.5</v>
      </c>
      <c r="AG14">
        <v>3</v>
      </c>
      <c r="AH14" s="15">
        <f t="shared" si="3"/>
        <v>3.8733333333333335</v>
      </c>
      <c r="AI14">
        <v>3.77</v>
      </c>
      <c r="AJ14">
        <v>3.85</v>
      </c>
      <c r="AK14">
        <v>4</v>
      </c>
      <c r="AL14" s="15">
        <f t="shared" si="4"/>
        <v>3.6795238095238094</v>
      </c>
      <c r="AM14" s="15">
        <f>SUMPRODUCT(N14:AH14,N2:AH2/SUM(Weights))</f>
        <v>3.5948000000000002</v>
      </c>
      <c r="AN14" s="8">
        <f t="shared" si="6"/>
        <v>0.94600000000000006</v>
      </c>
      <c r="AO14" t="s">
        <v>51</v>
      </c>
    </row>
    <row r="15" spans="1:48" x14ac:dyDescent="0.25">
      <c r="A15" s="1"/>
      <c r="B15">
        <v>2.5</v>
      </c>
      <c r="C15">
        <v>3</v>
      </c>
      <c r="F15">
        <v>3.13</v>
      </c>
      <c r="G15">
        <v>3.38</v>
      </c>
      <c r="H15">
        <v>3.25</v>
      </c>
      <c r="I15">
        <v>3.07</v>
      </c>
      <c r="J15">
        <v>3.36</v>
      </c>
      <c r="K15">
        <v>3.21</v>
      </c>
      <c r="L15">
        <v>3</v>
      </c>
      <c r="M15">
        <v>3</v>
      </c>
      <c r="N15">
        <f t="shared" si="5"/>
        <v>2.75</v>
      </c>
      <c r="O15">
        <v>3.63</v>
      </c>
      <c r="P15">
        <v>3.25</v>
      </c>
      <c r="Q15">
        <v>4</v>
      </c>
      <c r="R15">
        <v>4</v>
      </c>
      <c r="S15">
        <v>3</v>
      </c>
      <c r="T15">
        <v>4</v>
      </c>
      <c r="U15">
        <v>4</v>
      </c>
      <c r="V15">
        <v>4</v>
      </c>
      <c r="W15">
        <v>3</v>
      </c>
      <c r="X15">
        <v>3</v>
      </c>
      <c r="Y15" s="15">
        <f t="shared" si="0"/>
        <v>3.2133333333333334</v>
      </c>
      <c r="Z15">
        <f t="shared" si="1"/>
        <v>3</v>
      </c>
      <c r="AA15" s="15">
        <f t="shared" si="2"/>
        <v>3.2533333333333334</v>
      </c>
      <c r="AB15">
        <v>3.18</v>
      </c>
      <c r="AC15">
        <v>3.23</v>
      </c>
      <c r="AD15">
        <v>4</v>
      </c>
      <c r="AE15">
        <v>3.5</v>
      </c>
      <c r="AF15">
        <v>3</v>
      </c>
      <c r="AG15">
        <v>3.29</v>
      </c>
      <c r="AH15" s="15">
        <f t="shared" si="3"/>
        <v>2.9233333333333333</v>
      </c>
      <c r="AI15">
        <v>2.54</v>
      </c>
      <c r="AJ15">
        <v>3</v>
      </c>
      <c r="AK15">
        <v>3.23</v>
      </c>
      <c r="AL15" s="15">
        <f t="shared" si="4"/>
        <v>3.3914285714285715</v>
      </c>
      <c r="AM15" s="15">
        <f>SUMPRODUCT(N15:AH15,N2:AH2/SUM(Weights))</f>
        <v>3.2427999999999999</v>
      </c>
      <c r="AN15" s="8">
        <f t="shared" si="6"/>
        <v>0.85336842105263155</v>
      </c>
      <c r="AO15" t="s">
        <v>42</v>
      </c>
    </row>
    <row r="16" spans="1:48" x14ac:dyDescent="0.25">
      <c r="A16" s="1"/>
      <c r="B16">
        <v>2.57</v>
      </c>
      <c r="C16">
        <v>3</v>
      </c>
      <c r="F16">
        <v>3.13</v>
      </c>
      <c r="G16">
        <v>3.25</v>
      </c>
      <c r="H16">
        <v>2.75</v>
      </c>
      <c r="I16">
        <v>3.21</v>
      </c>
      <c r="J16">
        <v>3.07</v>
      </c>
      <c r="K16">
        <v>3.14</v>
      </c>
      <c r="L16">
        <v>3</v>
      </c>
      <c r="M16">
        <v>3</v>
      </c>
      <c r="N16">
        <f t="shared" si="5"/>
        <v>2.7850000000000001</v>
      </c>
      <c r="O16">
        <v>3</v>
      </c>
      <c r="P16">
        <v>3</v>
      </c>
      <c r="Q16">
        <v>3</v>
      </c>
      <c r="R16">
        <v>4</v>
      </c>
      <c r="S16">
        <v>3</v>
      </c>
      <c r="T16">
        <v>4</v>
      </c>
      <c r="U16">
        <v>3</v>
      </c>
      <c r="V16">
        <v>3</v>
      </c>
      <c r="W16">
        <v>3</v>
      </c>
      <c r="X16">
        <v>3</v>
      </c>
      <c r="Y16" s="15">
        <f t="shared" si="0"/>
        <v>3.14</v>
      </c>
      <c r="Z16">
        <f t="shared" si="1"/>
        <v>3</v>
      </c>
      <c r="AA16" s="15">
        <f t="shared" si="2"/>
        <v>3.043333333333333</v>
      </c>
      <c r="AB16">
        <v>3.05</v>
      </c>
      <c r="AC16">
        <v>3.23</v>
      </c>
      <c r="AD16">
        <v>4</v>
      </c>
      <c r="AE16">
        <v>3</v>
      </c>
      <c r="AF16">
        <v>3.2</v>
      </c>
      <c r="AG16">
        <v>3</v>
      </c>
      <c r="AH16" s="15">
        <f t="shared" si="3"/>
        <v>2.77</v>
      </c>
      <c r="AI16">
        <v>2.54</v>
      </c>
      <c r="AJ16">
        <v>2.77</v>
      </c>
      <c r="AK16">
        <v>3</v>
      </c>
      <c r="AL16" s="15">
        <f t="shared" si="4"/>
        <v>3.1532539682539684</v>
      </c>
      <c r="AM16" s="15">
        <f>SUMPRODUCT(N16:AH16,N2:AH2/SUM(Weights))</f>
        <v>3.0432999999999999</v>
      </c>
      <c r="AN16" s="8">
        <f t="shared" si="6"/>
        <v>0.80086842105263156</v>
      </c>
      <c r="AO16" t="s">
        <v>42</v>
      </c>
    </row>
    <row r="17" spans="1:41" ht="15" customHeight="1" x14ac:dyDescent="0.25">
      <c r="A17" s="1"/>
      <c r="B17">
        <v>2.57</v>
      </c>
      <c r="C17">
        <v>3.57</v>
      </c>
      <c r="D17">
        <v>3.36</v>
      </c>
      <c r="F17">
        <v>3.25</v>
      </c>
      <c r="G17">
        <v>3.13</v>
      </c>
      <c r="H17">
        <v>3.5</v>
      </c>
      <c r="I17">
        <v>3.07</v>
      </c>
      <c r="J17">
        <v>2.86</v>
      </c>
      <c r="K17">
        <v>2.86</v>
      </c>
      <c r="L17">
        <v>3</v>
      </c>
      <c r="M17">
        <v>3</v>
      </c>
      <c r="N17">
        <f t="shared" si="5"/>
        <v>3.1666666666666665</v>
      </c>
      <c r="O17">
        <v>3.75</v>
      </c>
      <c r="P17">
        <v>3</v>
      </c>
      <c r="Q17">
        <v>2</v>
      </c>
      <c r="R17">
        <v>3</v>
      </c>
      <c r="S17">
        <v>4</v>
      </c>
      <c r="T17">
        <v>3</v>
      </c>
      <c r="U17">
        <v>4</v>
      </c>
      <c r="V17">
        <v>4</v>
      </c>
      <c r="W17">
        <v>4</v>
      </c>
      <c r="X17">
        <v>4</v>
      </c>
      <c r="Y17" s="15">
        <f t="shared" si="0"/>
        <v>2.9299999999999997</v>
      </c>
      <c r="Z17">
        <f t="shared" si="1"/>
        <v>3</v>
      </c>
      <c r="AA17" s="15">
        <f t="shared" si="2"/>
        <v>3.293333333333333</v>
      </c>
      <c r="AB17">
        <v>3.86</v>
      </c>
      <c r="AC17">
        <v>3.27</v>
      </c>
      <c r="AD17">
        <v>4</v>
      </c>
      <c r="AE17">
        <v>3.3</v>
      </c>
      <c r="AF17">
        <v>3</v>
      </c>
      <c r="AG17">
        <v>2.57</v>
      </c>
      <c r="AH17" s="15">
        <f t="shared" si="3"/>
        <v>3.2033333333333331</v>
      </c>
      <c r="AI17">
        <v>2.88</v>
      </c>
      <c r="AJ17">
        <v>3.08</v>
      </c>
      <c r="AK17">
        <v>3.65</v>
      </c>
      <c r="AL17" s="15">
        <f t="shared" si="4"/>
        <v>3.3496825396825392</v>
      </c>
      <c r="AM17" s="15">
        <f>SUMPRODUCT(N17:AH17,N2:AH2/SUM(Weights))</f>
        <v>3.2672333333333334</v>
      </c>
      <c r="AN17" s="8">
        <f t="shared" si="6"/>
        <v>0.85979824561403517</v>
      </c>
      <c r="AO17" t="s">
        <v>42</v>
      </c>
    </row>
    <row r="18" spans="1:41" x14ac:dyDescent="0.25">
      <c r="A18" s="1"/>
      <c r="B18">
        <v>2.86</v>
      </c>
      <c r="C18">
        <v>3.21</v>
      </c>
      <c r="F18">
        <v>3.38</v>
      </c>
      <c r="G18">
        <v>2.88</v>
      </c>
      <c r="H18">
        <v>3</v>
      </c>
      <c r="I18">
        <v>3.07</v>
      </c>
      <c r="J18">
        <v>2.8</v>
      </c>
      <c r="K18">
        <v>3.29</v>
      </c>
      <c r="L18">
        <v>3</v>
      </c>
      <c r="M18">
        <v>3</v>
      </c>
      <c r="N18">
        <f t="shared" si="5"/>
        <v>3.0350000000000001</v>
      </c>
      <c r="O18">
        <v>3</v>
      </c>
      <c r="P18">
        <v>3</v>
      </c>
      <c r="Q18">
        <v>3</v>
      </c>
      <c r="R18">
        <v>3</v>
      </c>
      <c r="S18">
        <v>3</v>
      </c>
      <c r="T18">
        <v>4</v>
      </c>
      <c r="U18">
        <v>4</v>
      </c>
      <c r="V18">
        <v>3</v>
      </c>
      <c r="W18">
        <v>4</v>
      </c>
      <c r="X18">
        <v>4</v>
      </c>
      <c r="Y18" s="15">
        <f t="shared" si="0"/>
        <v>3.0533333333333332</v>
      </c>
      <c r="Z18">
        <f t="shared" si="1"/>
        <v>3</v>
      </c>
      <c r="AA18" s="15">
        <f t="shared" si="2"/>
        <v>3.0866666666666664</v>
      </c>
      <c r="AB18">
        <v>3.05</v>
      </c>
      <c r="AC18">
        <v>3.09</v>
      </c>
      <c r="AD18">
        <v>4</v>
      </c>
      <c r="AE18">
        <v>3.5</v>
      </c>
      <c r="AF18">
        <v>3</v>
      </c>
      <c r="AG18" s="7"/>
      <c r="AH18" s="15">
        <f t="shared" si="3"/>
        <v>3.41</v>
      </c>
      <c r="AI18">
        <v>3</v>
      </c>
      <c r="AJ18">
        <v>3.23</v>
      </c>
      <c r="AK18">
        <v>4</v>
      </c>
      <c r="AL18" s="15">
        <f t="shared" si="4"/>
        <v>3.3112499999999998</v>
      </c>
      <c r="AM18" s="15">
        <f>SUMPRODUCT(N18:AH18,N2:AH2/SUM(Weights))</f>
        <v>3.0184000000000002</v>
      </c>
      <c r="AN18" s="8">
        <f t="shared" si="6"/>
        <v>0.79431578947368431</v>
      </c>
      <c r="AO18" t="s">
        <v>69</v>
      </c>
    </row>
    <row r="19" spans="1:41" ht="17.25" customHeight="1" x14ac:dyDescent="0.25">
      <c r="A19" s="1"/>
      <c r="B19">
        <v>3</v>
      </c>
      <c r="C19">
        <v>3</v>
      </c>
      <c r="F19">
        <v>3.63</v>
      </c>
      <c r="G19">
        <v>3.75</v>
      </c>
      <c r="H19">
        <v>3.75</v>
      </c>
      <c r="I19">
        <v>3.43</v>
      </c>
      <c r="J19">
        <v>3.5</v>
      </c>
      <c r="K19">
        <v>3.64</v>
      </c>
      <c r="L19">
        <v>4</v>
      </c>
      <c r="M19">
        <v>3</v>
      </c>
      <c r="N19">
        <f t="shared" si="5"/>
        <v>3</v>
      </c>
      <c r="O19">
        <v>3.25</v>
      </c>
      <c r="P19">
        <v>3.75</v>
      </c>
      <c r="Q19">
        <v>3</v>
      </c>
      <c r="R19">
        <v>4</v>
      </c>
      <c r="S19">
        <v>3</v>
      </c>
      <c r="T19">
        <v>4</v>
      </c>
      <c r="U19">
        <v>3</v>
      </c>
      <c r="V19">
        <v>3</v>
      </c>
      <c r="W19">
        <v>4</v>
      </c>
      <c r="X19">
        <v>2</v>
      </c>
      <c r="Y19" s="15">
        <f t="shared" si="0"/>
        <v>3.5233333333333334</v>
      </c>
      <c r="Z19">
        <f t="shared" si="1"/>
        <v>3.5</v>
      </c>
      <c r="AA19" s="15">
        <f t="shared" si="2"/>
        <v>3.7099999999999995</v>
      </c>
      <c r="AB19">
        <v>3.05</v>
      </c>
      <c r="AC19">
        <v>3.36</v>
      </c>
      <c r="AD19">
        <v>4</v>
      </c>
      <c r="AE19">
        <v>3.83</v>
      </c>
      <c r="AF19" s="13">
        <v>3.5</v>
      </c>
      <c r="AG19">
        <v>3.36</v>
      </c>
      <c r="AH19" s="15">
        <f t="shared" si="3"/>
        <v>3.0766666666666667</v>
      </c>
      <c r="AI19">
        <v>3.08</v>
      </c>
      <c r="AJ19">
        <v>3</v>
      </c>
      <c r="AK19">
        <v>3.15</v>
      </c>
      <c r="AL19" s="15">
        <f t="shared" si="4"/>
        <v>3.3766666666666665</v>
      </c>
      <c r="AM19" s="15">
        <f>SUMPRODUCT(N19:AH19,N2:AH2/SUM(Weights))</f>
        <v>3.4011000000000005</v>
      </c>
      <c r="AN19" s="8">
        <f t="shared" si="6"/>
        <v>0.89502631578947389</v>
      </c>
      <c r="AO19" t="s">
        <v>40</v>
      </c>
    </row>
    <row r="20" spans="1:41" x14ac:dyDescent="0.25">
      <c r="A20" s="1"/>
      <c r="B20">
        <v>2.14</v>
      </c>
      <c r="C20">
        <v>3</v>
      </c>
      <c r="F20">
        <v>2.75</v>
      </c>
      <c r="G20">
        <v>3</v>
      </c>
      <c r="H20">
        <v>3</v>
      </c>
      <c r="I20">
        <v>3.14</v>
      </c>
      <c r="J20" s="13">
        <v>3.14</v>
      </c>
      <c r="K20">
        <v>3.14</v>
      </c>
      <c r="L20">
        <v>4</v>
      </c>
      <c r="M20">
        <v>3</v>
      </c>
      <c r="N20">
        <f t="shared" si="5"/>
        <v>2.5700000000000003</v>
      </c>
      <c r="O20">
        <v>3.75</v>
      </c>
      <c r="P20">
        <v>3.25</v>
      </c>
      <c r="Q20">
        <v>3</v>
      </c>
      <c r="R20">
        <v>4</v>
      </c>
      <c r="S20">
        <v>3</v>
      </c>
      <c r="T20">
        <v>4</v>
      </c>
      <c r="U20">
        <v>4</v>
      </c>
      <c r="V20">
        <v>4</v>
      </c>
      <c r="W20">
        <v>3</v>
      </c>
      <c r="X20">
        <v>4</v>
      </c>
      <c r="Y20" s="15">
        <f t="shared" si="0"/>
        <v>3.14</v>
      </c>
      <c r="Z20">
        <f t="shared" si="1"/>
        <v>3.5</v>
      </c>
      <c r="AA20" s="15">
        <f t="shared" si="2"/>
        <v>2.9166666666666665</v>
      </c>
      <c r="AB20">
        <v>3</v>
      </c>
      <c r="AC20">
        <v>3.27</v>
      </c>
      <c r="AD20">
        <v>4</v>
      </c>
      <c r="AE20">
        <v>3.3</v>
      </c>
      <c r="AF20">
        <v>2.9</v>
      </c>
      <c r="AG20">
        <v>3.36</v>
      </c>
      <c r="AH20" s="15">
        <f>AVERAGE(AI20:AK20)</f>
        <v>2.72</v>
      </c>
      <c r="AI20">
        <v>2.85</v>
      </c>
      <c r="AJ20">
        <v>2.31</v>
      </c>
      <c r="AK20">
        <v>3</v>
      </c>
      <c r="AL20" s="15">
        <f t="shared" si="4"/>
        <v>3.3655555555555554</v>
      </c>
      <c r="AM20" s="15">
        <f>SUMPRODUCT(N20:AH20,N2:AH2/SUM(Weights))</f>
        <v>3.1537000000000006</v>
      </c>
      <c r="AN20" s="8">
        <f t="shared" si="6"/>
        <v>0.82992105263157911</v>
      </c>
      <c r="AO20" t="s">
        <v>42</v>
      </c>
    </row>
    <row r="21" spans="1:41" x14ac:dyDescent="0.25">
      <c r="A21" s="1"/>
      <c r="B21">
        <v>2.93</v>
      </c>
      <c r="C21">
        <v>3.29</v>
      </c>
      <c r="F21">
        <v>3.13</v>
      </c>
      <c r="G21">
        <v>3.63</v>
      </c>
      <c r="H21">
        <v>3.5</v>
      </c>
      <c r="I21">
        <v>3.14</v>
      </c>
      <c r="J21">
        <v>3.79</v>
      </c>
      <c r="K21">
        <v>3.57</v>
      </c>
      <c r="L21">
        <v>4</v>
      </c>
      <c r="M21">
        <v>4</v>
      </c>
      <c r="N21">
        <f t="shared" si="5"/>
        <v>3.1100000000000003</v>
      </c>
      <c r="O21">
        <v>3.75</v>
      </c>
      <c r="P21">
        <v>4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 s="15">
        <f t="shared" si="0"/>
        <v>3.5</v>
      </c>
      <c r="Z21">
        <f t="shared" si="1"/>
        <v>4</v>
      </c>
      <c r="AA21" s="15">
        <f t="shared" si="2"/>
        <v>3.42</v>
      </c>
      <c r="AB21">
        <v>3.82</v>
      </c>
      <c r="AC21">
        <v>3.36</v>
      </c>
      <c r="AD21">
        <v>4</v>
      </c>
      <c r="AE21">
        <v>3.8</v>
      </c>
      <c r="AF21">
        <v>3.4</v>
      </c>
      <c r="AG21">
        <v>3.14</v>
      </c>
      <c r="AH21" s="15">
        <f t="shared" si="3"/>
        <v>3.436666666666667</v>
      </c>
      <c r="AI21">
        <v>3.08</v>
      </c>
      <c r="AJ21">
        <v>3.46</v>
      </c>
      <c r="AK21">
        <v>3.77</v>
      </c>
      <c r="AL21" s="15">
        <f t="shared" si="4"/>
        <v>3.7493650793650799</v>
      </c>
      <c r="AM21" s="15">
        <f>SUMPRODUCT(N21:AH21,N2:AH2/SUM(Weights))</f>
        <v>3.6005999999999996</v>
      </c>
      <c r="AN21" s="8">
        <f t="shared" si="6"/>
        <v>0.94752631578947366</v>
      </c>
      <c r="AO21" t="s">
        <v>51</v>
      </c>
    </row>
    <row r="22" spans="1:41" ht="15.75" customHeight="1" x14ac:dyDescent="0.25">
      <c r="A22" s="1"/>
      <c r="B22">
        <v>3.14</v>
      </c>
      <c r="C22">
        <v>3.57</v>
      </c>
      <c r="F22">
        <v>2.88</v>
      </c>
      <c r="G22">
        <v>2.63</v>
      </c>
      <c r="H22">
        <v>3</v>
      </c>
      <c r="I22">
        <v>2.79</v>
      </c>
      <c r="J22">
        <v>2.93</v>
      </c>
      <c r="K22">
        <v>2.86</v>
      </c>
      <c r="L22">
        <v>3</v>
      </c>
      <c r="M22">
        <v>3</v>
      </c>
      <c r="N22">
        <f t="shared" si="5"/>
        <v>3.355</v>
      </c>
      <c r="O22">
        <v>3.63</v>
      </c>
      <c r="P22">
        <v>3.75</v>
      </c>
      <c r="Q22">
        <v>3</v>
      </c>
      <c r="R22">
        <v>3</v>
      </c>
      <c r="S22">
        <v>3</v>
      </c>
      <c r="T22">
        <v>4</v>
      </c>
      <c r="U22">
        <v>4</v>
      </c>
      <c r="V22">
        <v>3</v>
      </c>
      <c r="W22">
        <v>3</v>
      </c>
      <c r="X22">
        <v>3</v>
      </c>
      <c r="Y22" s="15">
        <f t="shared" si="0"/>
        <v>2.86</v>
      </c>
      <c r="Z22">
        <f t="shared" si="1"/>
        <v>3</v>
      </c>
      <c r="AA22" s="15">
        <f t="shared" si="2"/>
        <v>2.8366666666666664</v>
      </c>
      <c r="AB22">
        <v>3.91</v>
      </c>
      <c r="AC22">
        <v>3.27</v>
      </c>
      <c r="AD22">
        <v>4</v>
      </c>
      <c r="AE22">
        <v>3.5</v>
      </c>
      <c r="AF22">
        <v>2.9</v>
      </c>
      <c r="AG22">
        <v>2.86</v>
      </c>
      <c r="AH22" s="15">
        <f t="shared" si="3"/>
        <v>3.5399999999999996</v>
      </c>
      <c r="AI22">
        <v>3.31</v>
      </c>
      <c r="AJ22">
        <v>3.54</v>
      </c>
      <c r="AK22">
        <v>3.77</v>
      </c>
      <c r="AL22" s="15">
        <f t="shared" si="4"/>
        <v>3.3053174603174607</v>
      </c>
      <c r="AM22" s="15">
        <f>SUMPRODUCT(N22:AH22,N2:AH2/SUM(Weights))</f>
        <v>3.3435999999999999</v>
      </c>
      <c r="AN22" s="8">
        <f t="shared" si="6"/>
        <v>0.87989473684210529</v>
      </c>
      <c r="AO22" t="s">
        <v>42</v>
      </c>
    </row>
    <row r="23" spans="1:41" x14ac:dyDescent="0.25">
      <c r="N23">
        <v>4</v>
      </c>
      <c r="O23">
        <v>4</v>
      </c>
      <c r="P23">
        <v>4</v>
      </c>
      <c r="Q23">
        <v>4</v>
      </c>
      <c r="R23">
        <v>4</v>
      </c>
      <c r="S23">
        <v>4</v>
      </c>
      <c r="T23">
        <v>4</v>
      </c>
      <c r="U23">
        <v>4</v>
      </c>
      <c r="V23">
        <v>4</v>
      </c>
      <c r="W23">
        <v>4</v>
      </c>
      <c r="X23">
        <v>4</v>
      </c>
      <c r="Y23">
        <v>4</v>
      </c>
      <c r="Z23">
        <v>4</v>
      </c>
      <c r="AA23">
        <v>4</v>
      </c>
      <c r="AB23">
        <v>4</v>
      </c>
      <c r="AC23">
        <v>4</v>
      </c>
      <c r="AD23">
        <v>4</v>
      </c>
      <c r="AE23">
        <v>4</v>
      </c>
      <c r="AF23">
        <v>4</v>
      </c>
      <c r="AG23">
        <v>4</v>
      </c>
      <c r="AH23">
        <v>4</v>
      </c>
      <c r="AI23">
        <v>4</v>
      </c>
      <c r="AJ23">
        <v>4</v>
      </c>
      <c r="AK23">
        <v>4</v>
      </c>
      <c r="AL23">
        <f>AVERAGE(N23:AH23)</f>
        <v>4</v>
      </c>
      <c r="AM23">
        <v>4</v>
      </c>
      <c r="AN23" s="2">
        <f>AM23/3.8</f>
        <v>1.0526315789473684</v>
      </c>
    </row>
    <row r="24" spans="1:41" x14ac:dyDescent="0.25">
      <c r="AN24" s="2">
        <f>AM24/3.8</f>
        <v>0</v>
      </c>
    </row>
    <row r="25" spans="1:41" x14ac:dyDescent="0.25">
      <c r="AN25" s="2" t="s">
        <v>68</v>
      </c>
    </row>
    <row r="26" spans="1:41" x14ac:dyDescent="0.25">
      <c r="AN26" s="2" t="s">
        <v>67</v>
      </c>
    </row>
    <row r="27" spans="1:41" x14ac:dyDescent="0.25">
      <c r="AN27" s="2" t="s">
        <v>57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28"/>
  <sheetViews>
    <sheetView workbookViewId="0">
      <pane xSplit="1" topLeftCell="L1" activePane="topRight" state="frozen"/>
      <selection pane="topRight" activeCell="Z29" sqref="Z29"/>
    </sheetView>
  </sheetViews>
  <sheetFormatPr defaultRowHeight="15" x14ac:dyDescent="0.25"/>
  <cols>
    <col min="1" max="1" width="22.42578125" customWidth="1"/>
    <col min="6" max="13" width="9.28515625" bestFit="1" customWidth="1"/>
    <col min="14" max="14" width="11.28515625" customWidth="1"/>
    <col min="15" max="15" width="10.140625" customWidth="1"/>
    <col min="16" max="21" width="9.28515625" bestFit="1" customWidth="1"/>
    <col min="25" max="25" width="10.140625" bestFit="1" customWidth="1"/>
    <col min="28" max="28" width="9.140625" style="2"/>
    <col min="29" max="29" width="4.85546875" customWidth="1"/>
    <col min="30" max="30" width="10.140625" customWidth="1"/>
    <col min="31" max="31" width="4.42578125" customWidth="1"/>
    <col min="32" max="32" width="9.28515625" customWidth="1"/>
    <col min="33" max="33" width="4.42578125" customWidth="1"/>
    <col min="34" max="34" width="9.5703125" customWidth="1"/>
    <col min="35" max="35" width="4.42578125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15</v>
      </c>
      <c r="G1" t="s">
        <v>16</v>
      </c>
      <c r="H1" t="s">
        <v>17</v>
      </c>
      <c r="I1" t="s">
        <v>29</v>
      </c>
      <c r="J1" t="s">
        <v>30</v>
      </c>
      <c r="K1" t="s">
        <v>31</v>
      </c>
      <c r="L1" t="s">
        <v>33</v>
      </c>
      <c r="M1" t="s">
        <v>4</v>
      </c>
      <c r="N1" t="s">
        <v>52</v>
      </c>
      <c r="O1" t="s">
        <v>54</v>
      </c>
      <c r="P1" t="s">
        <v>18</v>
      </c>
      <c r="Q1" t="s">
        <v>19</v>
      </c>
      <c r="R1" t="s">
        <v>21</v>
      </c>
      <c r="S1" t="s">
        <v>22</v>
      </c>
      <c r="T1" t="s">
        <v>26</v>
      </c>
      <c r="U1" t="s">
        <v>34</v>
      </c>
      <c r="V1" t="s">
        <v>23</v>
      </c>
      <c r="W1" t="s">
        <v>72</v>
      </c>
      <c r="X1" t="s">
        <v>73</v>
      </c>
      <c r="Y1" t="s">
        <v>32</v>
      </c>
      <c r="Z1" t="s">
        <v>43</v>
      </c>
    </row>
    <row r="2" spans="1:36" s="2" customFormat="1" ht="14.25" customHeight="1" x14ac:dyDescent="0.25">
      <c r="A2" s="2" t="s">
        <v>35</v>
      </c>
      <c r="L2" s="2">
        <v>0.02</v>
      </c>
      <c r="M2" s="2">
        <v>0.1</v>
      </c>
      <c r="N2" s="2">
        <v>0.15</v>
      </c>
      <c r="O2" s="2">
        <v>0.09</v>
      </c>
      <c r="P2" s="2">
        <v>0.15</v>
      </c>
      <c r="Q2" s="2">
        <v>0.15</v>
      </c>
      <c r="R2" s="2">
        <v>0.2</v>
      </c>
      <c r="S2" s="2">
        <v>0.01</v>
      </c>
      <c r="T2" s="2">
        <v>0.1</v>
      </c>
      <c r="U2" s="2">
        <v>0.03</v>
      </c>
      <c r="Y2" s="2">
        <f>SUM(L2:U2)</f>
        <v>1</v>
      </c>
      <c r="AB2" s="2" t="s">
        <v>45</v>
      </c>
      <c r="AC2"/>
      <c r="AD2"/>
      <c r="AE2"/>
      <c r="AF2"/>
      <c r="AG2"/>
      <c r="AH2"/>
      <c r="AI2"/>
      <c r="AJ2"/>
    </row>
    <row r="3" spans="1:36" x14ac:dyDescent="0.25">
      <c r="A3" s="30"/>
      <c r="B3">
        <v>2.71</v>
      </c>
      <c r="C3">
        <v>3.5</v>
      </c>
      <c r="F3">
        <v>2.25</v>
      </c>
      <c r="G3">
        <v>2.88</v>
      </c>
      <c r="H3">
        <v>3.13</v>
      </c>
      <c r="I3">
        <v>2.64</v>
      </c>
      <c r="J3">
        <v>2.79</v>
      </c>
      <c r="K3">
        <v>3.21</v>
      </c>
      <c r="L3">
        <f t="shared" ref="L3:L21" si="0">AVERAGE(B3:E3)</f>
        <v>3.105</v>
      </c>
      <c r="M3">
        <v>3</v>
      </c>
      <c r="N3" s="15">
        <f t="shared" ref="N3:N21" si="1">AVERAGE(I3:K3)</f>
        <v>2.8800000000000003</v>
      </c>
      <c r="O3" s="15">
        <f t="shared" ref="O3:O21" si="2">AVERAGE(F3:H3)</f>
        <v>2.7533333333333334</v>
      </c>
      <c r="P3">
        <v>3.27</v>
      </c>
      <c r="Q3">
        <v>3.09</v>
      </c>
      <c r="R3">
        <v>3</v>
      </c>
      <c r="S3">
        <v>2.7</v>
      </c>
      <c r="T3">
        <v>2.64</v>
      </c>
      <c r="U3" s="15">
        <f t="shared" ref="U3:U21" si="3">AVERAGE(V3:X3)</f>
        <v>2.9</v>
      </c>
      <c r="V3">
        <v>2.7</v>
      </c>
      <c r="W3">
        <v>2.83</v>
      </c>
      <c r="X3">
        <v>3.17</v>
      </c>
      <c r="Y3" s="15">
        <f>AVERAGE(L3:U3)</f>
        <v>2.9338333333333333</v>
      </c>
      <c r="Z3" s="15">
        <f>SUMPRODUCT(L3:U3,L2:U2/SUM(Weights))</f>
        <v>2.9739000000000009</v>
      </c>
      <c r="AA3" s="15"/>
      <c r="AB3" s="8">
        <f>Z3/3.8</f>
        <v>0.78260526315789503</v>
      </c>
      <c r="AC3" t="s">
        <v>41</v>
      </c>
    </row>
    <row r="4" spans="1:36" x14ac:dyDescent="0.25">
      <c r="A4" s="30"/>
      <c r="B4">
        <v>2.86</v>
      </c>
      <c r="C4">
        <v>3.07</v>
      </c>
      <c r="D4">
        <v>3</v>
      </c>
      <c r="E4">
        <v>3.07</v>
      </c>
      <c r="F4">
        <v>2.5</v>
      </c>
      <c r="G4">
        <v>2.75</v>
      </c>
      <c r="H4">
        <v>3</v>
      </c>
      <c r="I4">
        <v>2.71</v>
      </c>
      <c r="J4">
        <v>2.86</v>
      </c>
      <c r="K4">
        <v>2.86</v>
      </c>
      <c r="L4">
        <f t="shared" si="0"/>
        <v>3</v>
      </c>
      <c r="M4">
        <v>3.25</v>
      </c>
      <c r="N4" s="15">
        <f t="shared" si="1"/>
        <v>2.81</v>
      </c>
      <c r="O4" s="15">
        <f t="shared" si="2"/>
        <v>2.75</v>
      </c>
      <c r="P4" s="7">
        <v>3</v>
      </c>
      <c r="Q4">
        <v>3.32</v>
      </c>
      <c r="R4">
        <v>3.33</v>
      </c>
      <c r="S4">
        <v>3</v>
      </c>
      <c r="T4">
        <v>2.86</v>
      </c>
      <c r="U4" s="15">
        <f t="shared" si="3"/>
        <v>3.206666666666667</v>
      </c>
      <c r="V4">
        <v>2.85</v>
      </c>
      <c r="W4">
        <v>3.46</v>
      </c>
      <c r="X4">
        <v>3.31</v>
      </c>
      <c r="Y4" s="15">
        <f>AVERAGE(L4:U4)</f>
        <v>3.0526666666666666</v>
      </c>
      <c r="Z4" s="15">
        <f>SUMPRODUCT(L4:U4,L2:U2/SUM(Weights))</f>
        <v>3.0801999999999996</v>
      </c>
      <c r="AA4" s="15"/>
      <c r="AB4" s="8">
        <f>Z4/3.8</f>
        <v>0.81057894736842095</v>
      </c>
      <c r="AC4" t="s">
        <v>42</v>
      </c>
    </row>
    <row r="5" spans="1:36" x14ac:dyDescent="0.25">
      <c r="A5" s="30"/>
      <c r="B5">
        <v>3.5</v>
      </c>
      <c r="C5">
        <v>3.86</v>
      </c>
      <c r="F5">
        <v>3</v>
      </c>
      <c r="G5">
        <v>3.25</v>
      </c>
      <c r="H5">
        <v>3.63</v>
      </c>
      <c r="I5">
        <v>2.93</v>
      </c>
      <c r="J5">
        <v>3.43</v>
      </c>
      <c r="K5">
        <v>3.71</v>
      </c>
      <c r="L5">
        <f t="shared" si="0"/>
        <v>3.6799999999999997</v>
      </c>
      <c r="M5">
        <v>3.75</v>
      </c>
      <c r="N5" s="15">
        <f t="shared" si="1"/>
        <v>3.3566666666666669</v>
      </c>
      <c r="O5" s="15">
        <f t="shared" si="2"/>
        <v>3.293333333333333</v>
      </c>
      <c r="P5">
        <v>4</v>
      </c>
      <c r="Q5">
        <v>3.73</v>
      </c>
      <c r="R5">
        <v>3.67</v>
      </c>
      <c r="S5">
        <v>3.3</v>
      </c>
      <c r="T5">
        <v>3</v>
      </c>
      <c r="U5" s="15">
        <f t="shared" si="3"/>
        <v>3.6833333333333336</v>
      </c>
      <c r="V5">
        <v>3.58</v>
      </c>
      <c r="W5">
        <v>3.62</v>
      </c>
      <c r="X5">
        <v>3.85</v>
      </c>
      <c r="Y5" s="15">
        <f t="shared" ref="Y5:Y21" si="4">AVERAGE(L5:U5)</f>
        <v>3.5463333333333331</v>
      </c>
      <c r="Z5" s="15">
        <f>SUMPRODUCT(L5:U5,L2:U2/SUM(Weights))</f>
        <v>3.5854999999999997</v>
      </c>
      <c r="AA5" s="15"/>
      <c r="AB5" s="8">
        <f>Z5/3.8</f>
        <v>0.94355263157894731</v>
      </c>
      <c r="AC5" t="s">
        <v>40</v>
      </c>
    </row>
    <row r="6" spans="1:36" x14ac:dyDescent="0.25">
      <c r="A6" s="30"/>
      <c r="B6">
        <v>3.21</v>
      </c>
      <c r="C6">
        <v>2.93</v>
      </c>
      <c r="F6">
        <v>2.88</v>
      </c>
      <c r="G6">
        <v>2.75</v>
      </c>
      <c r="H6">
        <v>3.25</v>
      </c>
      <c r="I6">
        <v>3.07</v>
      </c>
      <c r="J6">
        <v>3.07</v>
      </c>
      <c r="K6">
        <v>2.71</v>
      </c>
      <c r="L6">
        <f t="shared" si="0"/>
        <v>3.0700000000000003</v>
      </c>
      <c r="M6">
        <v>3.8</v>
      </c>
      <c r="N6" s="15">
        <f t="shared" si="1"/>
        <v>2.9499999999999997</v>
      </c>
      <c r="O6" s="15">
        <f t="shared" si="2"/>
        <v>2.9599999999999995</v>
      </c>
      <c r="P6">
        <v>3.09</v>
      </c>
      <c r="Q6">
        <v>3.05</v>
      </c>
      <c r="R6">
        <v>3.67</v>
      </c>
      <c r="S6">
        <v>2.9</v>
      </c>
      <c r="T6">
        <v>3.15</v>
      </c>
      <c r="U6" s="15">
        <f t="shared" si="3"/>
        <v>3.1766666666666672</v>
      </c>
      <c r="V6">
        <v>2.92</v>
      </c>
      <c r="W6">
        <v>3.15</v>
      </c>
      <c r="X6">
        <v>3.46</v>
      </c>
      <c r="Y6" s="15">
        <f t="shared" si="4"/>
        <v>3.1816666666666658</v>
      </c>
      <c r="Z6" s="15">
        <f>SUMPRODUCT(L6:U6,L2:U2/SUM(Weights))</f>
        <v>3.2445999999999997</v>
      </c>
      <c r="AA6" s="15"/>
      <c r="AB6" s="8">
        <f>Z6/3.8</f>
        <v>0.85384210526315785</v>
      </c>
      <c r="AC6" t="s">
        <v>42</v>
      </c>
    </row>
    <row r="7" spans="1:36" x14ac:dyDescent="0.25">
      <c r="A7" s="30"/>
      <c r="B7">
        <v>3.64</v>
      </c>
      <c r="C7">
        <v>3.71</v>
      </c>
      <c r="F7">
        <v>2.75</v>
      </c>
      <c r="G7">
        <v>3</v>
      </c>
      <c r="H7">
        <v>2.63</v>
      </c>
      <c r="I7">
        <v>3.07</v>
      </c>
      <c r="J7">
        <v>3.07</v>
      </c>
      <c r="K7">
        <v>2.93</v>
      </c>
      <c r="L7">
        <f t="shared" si="0"/>
        <v>3.6749999999999998</v>
      </c>
      <c r="M7">
        <v>3.25</v>
      </c>
      <c r="N7" s="15">
        <f t="shared" si="1"/>
        <v>3.0233333333333334</v>
      </c>
      <c r="O7" s="15">
        <f t="shared" si="2"/>
        <v>2.793333333333333</v>
      </c>
      <c r="P7">
        <v>4</v>
      </c>
      <c r="Q7">
        <v>3.29</v>
      </c>
      <c r="R7">
        <v>3.7</v>
      </c>
      <c r="S7">
        <v>3.2</v>
      </c>
      <c r="T7">
        <v>3.29</v>
      </c>
      <c r="U7" s="15">
        <f t="shared" si="3"/>
        <v>3.6933333333333334</v>
      </c>
      <c r="V7">
        <v>3.54</v>
      </c>
      <c r="W7">
        <v>3.77</v>
      </c>
      <c r="X7">
        <v>3.77</v>
      </c>
      <c r="Y7" s="15">
        <f t="shared" si="4"/>
        <v>3.3914999999999997</v>
      </c>
      <c r="Z7" s="15">
        <f>SUMPRODUCT(L7:U7,L2:U2/SUM(Weights))</f>
        <v>3.4087000000000005</v>
      </c>
      <c r="AA7" s="15"/>
      <c r="AB7" s="8">
        <f>Z7/3.8</f>
        <v>0.89702631578947389</v>
      </c>
      <c r="AC7" t="s">
        <v>40</v>
      </c>
    </row>
    <row r="8" spans="1:36" x14ac:dyDescent="0.25">
      <c r="A8" s="30"/>
      <c r="B8">
        <v>3.79</v>
      </c>
      <c r="C8">
        <v>4</v>
      </c>
      <c r="F8">
        <v>3.75</v>
      </c>
      <c r="G8">
        <v>4</v>
      </c>
      <c r="H8">
        <v>3.75</v>
      </c>
      <c r="I8">
        <v>3.79</v>
      </c>
      <c r="J8">
        <v>3.93</v>
      </c>
      <c r="K8">
        <v>3.86</v>
      </c>
      <c r="L8">
        <f t="shared" si="0"/>
        <v>3.895</v>
      </c>
      <c r="M8">
        <v>3.5</v>
      </c>
      <c r="N8" s="15">
        <f t="shared" si="1"/>
        <v>3.86</v>
      </c>
      <c r="O8" s="15">
        <f t="shared" si="2"/>
        <v>3.8333333333333335</v>
      </c>
      <c r="P8">
        <v>3.91</v>
      </c>
      <c r="Q8">
        <v>3.77</v>
      </c>
      <c r="R8">
        <v>4</v>
      </c>
      <c r="S8">
        <v>3</v>
      </c>
      <c r="T8">
        <v>2.64</v>
      </c>
      <c r="U8" s="15">
        <f t="shared" si="3"/>
        <v>3.77</v>
      </c>
      <c r="V8">
        <v>3.46</v>
      </c>
      <c r="W8">
        <v>3.85</v>
      </c>
      <c r="X8">
        <v>4</v>
      </c>
      <c r="Y8" s="15">
        <f t="shared" si="4"/>
        <v>3.6178333333333335</v>
      </c>
      <c r="Z8" s="15">
        <f>SUMPRODUCT(L8:U8,L2:U2/SUM(Weights))</f>
        <v>3.7109999999999994</v>
      </c>
      <c r="AA8" s="15"/>
      <c r="AB8" s="8">
        <f>Z8/3.8</f>
        <v>0.97657894736842099</v>
      </c>
      <c r="AC8" t="s">
        <v>109</v>
      </c>
    </row>
    <row r="9" spans="1:36" x14ac:dyDescent="0.25">
      <c r="A9" s="30"/>
      <c r="B9">
        <v>3.07</v>
      </c>
      <c r="C9">
        <v>3.07</v>
      </c>
      <c r="F9">
        <v>3.38</v>
      </c>
      <c r="G9">
        <v>3.13</v>
      </c>
      <c r="H9">
        <v>3.13</v>
      </c>
      <c r="I9">
        <v>3.14</v>
      </c>
      <c r="J9">
        <v>3.5</v>
      </c>
      <c r="K9">
        <v>3.21</v>
      </c>
      <c r="L9">
        <f t="shared" si="0"/>
        <v>3.07</v>
      </c>
      <c r="M9">
        <v>3.75</v>
      </c>
      <c r="N9" s="15">
        <f t="shared" si="1"/>
        <v>3.2833333333333337</v>
      </c>
      <c r="O9" s="15">
        <f t="shared" si="2"/>
        <v>3.2133333333333334</v>
      </c>
      <c r="P9">
        <v>3.14</v>
      </c>
      <c r="Q9">
        <v>3.41</v>
      </c>
      <c r="R9">
        <v>3.67</v>
      </c>
      <c r="S9">
        <v>3.3</v>
      </c>
      <c r="T9">
        <v>3.5</v>
      </c>
      <c r="U9" s="15">
        <f t="shared" si="3"/>
        <v>3.0266666666666668</v>
      </c>
      <c r="V9">
        <v>3.08</v>
      </c>
      <c r="W9">
        <v>3</v>
      </c>
      <c r="X9">
        <v>3</v>
      </c>
      <c r="Y9" s="15">
        <f t="shared" si="4"/>
        <v>3.3363333333333336</v>
      </c>
      <c r="Z9" s="15">
        <f>SUMPRODUCT(L9:U9,L2:U2/SUM(Weights))</f>
        <v>3.4084000000000003</v>
      </c>
      <c r="AA9" s="15"/>
      <c r="AB9" s="8">
        <f>Z9/3.8</f>
        <v>0.89694736842105272</v>
      </c>
      <c r="AC9" t="s">
        <v>40</v>
      </c>
    </row>
    <row r="10" spans="1:36" x14ac:dyDescent="0.25">
      <c r="A10" s="30"/>
      <c r="B10">
        <v>3.29</v>
      </c>
      <c r="C10">
        <v>3.64</v>
      </c>
      <c r="F10">
        <v>2.25</v>
      </c>
      <c r="G10">
        <v>3.13</v>
      </c>
      <c r="H10">
        <v>3</v>
      </c>
      <c r="I10">
        <v>2.64</v>
      </c>
      <c r="J10">
        <v>3.21</v>
      </c>
      <c r="K10">
        <v>3.21</v>
      </c>
      <c r="L10">
        <f t="shared" si="0"/>
        <v>3.4649999999999999</v>
      </c>
      <c r="M10">
        <v>3.8</v>
      </c>
      <c r="N10" s="15">
        <f t="shared" si="1"/>
        <v>3.0199999999999996</v>
      </c>
      <c r="O10" s="15">
        <f t="shared" si="2"/>
        <v>2.793333333333333</v>
      </c>
      <c r="P10">
        <v>3.27</v>
      </c>
      <c r="Q10">
        <v>3.45</v>
      </c>
      <c r="R10">
        <v>3.3</v>
      </c>
      <c r="S10">
        <v>3</v>
      </c>
      <c r="T10">
        <v>2.86</v>
      </c>
      <c r="U10" s="15">
        <f t="shared" si="3"/>
        <v>3.59</v>
      </c>
      <c r="V10">
        <v>3.23</v>
      </c>
      <c r="W10">
        <v>3.54</v>
      </c>
      <c r="X10">
        <v>4</v>
      </c>
      <c r="Y10" s="15">
        <f t="shared" si="4"/>
        <v>3.254833333333333</v>
      </c>
      <c r="Z10" s="15">
        <f>SUMPRODUCT(L10:U10,L2:U2/SUM(Weights))</f>
        <v>3.2453999999999996</v>
      </c>
      <c r="AA10" s="15"/>
      <c r="AB10" s="8">
        <f>Z10/3.8</f>
        <v>0.85405263157894729</v>
      </c>
      <c r="AC10" t="s">
        <v>42</v>
      </c>
    </row>
    <row r="11" spans="1:36" ht="14.25" customHeight="1" x14ac:dyDescent="0.25">
      <c r="A11" s="30"/>
      <c r="B11">
        <v>4</v>
      </c>
      <c r="C11">
        <v>4</v>
      </c>
      <c r="D11">
        <v>3.79</v>
      </c>
      <c r="E11">
        <v>3.86</v>
      </c>
      <c r="F11">
        <v>3.63</v>
      </c>
      <c r="G11">
        <v>3.88</v>
      </c>
      <c r="H11">
        <v>3.88</v>
      </c>
      <c r="I11">
        <v>3.5</v>
      </c>
      <c r="J11">
        <v>4</v>
      </c>
      <c r="K11">
        <v>4</v>
      </c>
      <c r="L11">
        <f>AVERAGE(B11:E11)</f>
        <v>3.9124999999999996</v>
      </c>
      <c r="M11">
        <v>4</v>
      </c>
      <c r="N11" s="15">
        <f t="shared" si="1"/>
        <v>3.8333333333333335</v>
      </c>
      <c r="O11" s="15">
        <f t="shared" si="2"/>
        <v>3.7966666666666669</v>
      </c>
      <c r="P11">
        <v>3.73</v>
      </c>
      <c r="Q11">
        <v>4</v>
      </c>
      <c r="R11">
        <v>4</v>
      </c>
      <c r="S11">
        <v>3.9</v>
      </c>
      <c r="T11">
        <v>3.5</v>
      </c>
      <c r="U11" s="15">
        <f t="shared" si="3"/>
        <v>3.793333333333333</v>
      </c>
      <c r="V11">
        <v>3.92</v>
      </c>
      <c r="W11">
        <v>4</v>
      </c>
      <c r="X11">
        <v>3.46</v>
      </c>
      <c r="Y11" s="15">
        <f t="shared" si="4"/>
        <v>3.8465833333333337</v>
      </c>
      <c r="Z11" s="15">
        <f>SUMPRODUCT(L11:U11,L2:U2/SUM(Weights))</f>
        <v>3.8572500000000001</v>
      </c>
      <c r="AA11" s="15"/>
      <c r="AB11" s="8">
        <f>Z11/3.8</f>
        <v>1.0150657894736843</v>
      </c>
      <c r="AC11" t="s">
        <v>40</v>
      </c>
    </row>
    <row r="12" spans="1:36" ht="15.75" customHeight="1" x14ac:dyDescent="0.25">
      <c r="A12" s="30"/>
      <c r="B12">
        <v>3.21</v>
      </c>
      <c r="C12">
        <v>3.21</v>
      </c>
      <c r="F12">
        <v>3</v>
      </c>
      <c r="G12">
        <v>3.75</v>
      </c>
      <c r="H12">
        <v>3.63</v>
      </c>
      <c r="I12">
        <v>3.79</v>
      </c>
      <c r="J12">
        <v>3.93</v>
      </c>
      <c r="K12">
        <v>3.57</v>
      </c>
      <c r="L12">
        <f t="shared" si="0"/>
        <v>3.21</v>
      </c>
      <c r="M12">
        <v>4</v>
      </c>
      <c r="N12" s="15">
        <f t="shared" si="1"/>
        <v>3.7633333333333336</v>
      </c>
      <c r="O12" s="15">
        <f t="shared" si="2"/>
        <v>3.4599999999999995</v>
      </c>
      <c r="P12">
        <v>4</v>
      </c>
      <c r="Q12">
        <v>3.77</v>
      </c>
      <c r="R12">
        <v>4</v>
      </c>
      <c r="S12">
        <v>3.2</v>
      </c>
      <c r="T12">
        <v>3.64</v>
      </c>
      <c r="U12" s="15">
        <f t="shared" si="3"/>
        <v>3.5133333333333332</v>
      </c>
      <c r="V12">
        <v>3</v>
      </c>
      <c r="W12">
        <v>4</v>
      </c>
      <c r="X12">
        <v>3.54</v>
      </c>
      <c r="Y12" s="15">
        <f t="shared" si="4"/>
        <v>3.6556666666666664</v>
      </c>
      <c r="Z12" s="15">
        <f>SUMPRODUCT(L12:U12,L2:U2/SUM(Weights))</f>
        <v>3.8069999999999999</v>
      </c>
      <c r="AA12" s="15"/>
      <c r="AB12" s="8">
        <f>Z12/3.8</f>
        <v>1.0018421052631579</v>
      </c>
      <c r="AC12" t="s">
        <v>40</v>
      </c>
    </row>
    <row r="13" spans="1:36" x14ac:dyDescent="0.25">
      <c r="A13" s="30"/>
      <c r="B13">
        <v>2.86</v>
      </c>
      <c r="C13">
        <v>3</v>
      </c>
      <c r="F13">
        <v>3.38</v>
      </c>
      <c r="G13">
        <v>3.75</v>
      </c>
      <c r="H13">
        <v>3.75</v>
      </c>
      <c r="I13">
        <v>3.43</v>
      </c>
      <c r="J13">
        <v>3.57</v>
      </c>
      <c r="K13">
        <v>3</v>
      </c>
      <c r="L13">
        <f t="shared" si="0"/>
        <v>2.9299999999999997</v>
      </c>
      <c r="M13">
        <v>3.5</v>
      </c>
      <c r="N13" s="15">
        <f t="shared" si="1"/>
        <v>3.3333333333333335</v>
      </c>
      <c r="O13" s="15">
        <f t="shared" si="2"/>
        <v>3.6266666666666665</v>
      </c>
      <c r="P13">
        <v>3.55</v>
      </c>
      <c r="Q13">
        <v>3.68</v>
      </c>
      <c r="R13">
        <v>3.67</v>
      </c>
      <c r="S13" s="13">
        <v>3.2</v>
      </c>
      <c r="T13">
        <v>2.93</v>
      </c>
      <c r="U13" s="15">
        <f t="shared" si="3"/>
        <v>3.3699999999999997</v>
      </c>
      <c r="V13">
        <v>3.15</v>
      </c>
      <c r="W13">
        <v>3.58</v>
      </c>
      <c r="X13">
        <v>3.38</v>
      </c>
      <c r="Y13" s="15">
        <f t="shared" si="4"/>
        <v>3.379</v>
      </c>
      <c r="Z13" s="15">
        <f>SUMPRODUCT(L13:U13,L2:U2/SUM(Weights))</f>
        <v>3.4796000000000005</v>
      </c>
      <c r="AA13" s="15"/>
      <c r="AB13" s="8">
        <f>Z13/3.8</f>
        <v>0.91568421052631599</v>
      </c>
      <c r="AC13" t="s">
        <v>40</v>
      </c>
    </row>
    <row r="14" spans="1:36" x14ac:dyDescent="0.25">
      <c r="A14" s="30"/>
      <c r="B14">
        <v>3.21</v>
      </c>
      <c r="C14">
        <v>3.86</v>
      </c>
      <c r="F14">
        <v>3.25</v>
      </c>
      <c r="G14">
        <v>3</v>
      </c>
      <c r="H14">
        <v>4</v>
      </c>
      <c r="I14">
        <v>3</v>
      </c>
      <c r="J14">
        <v>4</v>
      </c>
      <c r="K14">
        <v>3.79</v>
      </c>
      <c r="L14">
        <f t="shared" si="0"/>
        <v>3.5350000000000001</v>
      </c>
      <c r="M14">
        <v>4</v>
      </c>
      <c r="N14" s="15">
        <f t="shared" si="1"/>
        <v>3.5966666666666662</v>
      </c>
      <c r="O14" s="15">
        <f t="shared" si="2"/>
        <v>3.4166666666666665</v>
      </c>
      <c r="P14">
        <v>3.91</v>
      </c>
      <c r="Q14">
        <v>3.95</v>
      </c>
      <c r="R14">
        <v>3.17</v>
      </c>
      <c r="S14">
        <v>3.1</v>
      </c>
      <c r="T14">
        <v>3.14</v>
      </c>
      <c r="U14" s="15">
        <f t="shared" si="3"/>
        <v>3.6199999999999997</v>
      </c>
      <c r="V14">
        <v>3.17</v>
      </c>
      <c r="W14">
        <v>3.77</v>
      </c>
      <c r="X14">
        <v>3.92</v>
      </c>
      <c r="Y14" s="15">
        <f t="shared" si="4"/>
        <v>3.5438333333333332</v>
      </c>
      <c r="Z14" s="15">
        <f>SUMPRODUCT(L14:U14,L2:U2/SUM(Weights))</f>
        <v>3.5842999999999998</v>
      </c>
      <c r="AA14" s="15"/>
      <c r="AB14" s="8">
        <f>Z14/3.8</f>
        <v>0.94323684210526315</v>
      </c>
      <c r="AC14" t="s">
        <v>40</v>
      </c>
    </row>
    <row r="15" spans="1:36" x14ac:dyDescent="0.25">
      <c r="A15" s="30"/>
      <c r="B15">
        <v>4</v>
      </c>
      <c r="C15">
        <v>3.86</v>
      </c>
      <c r="F15">
        <v>3</v>
      </c>
      <c r="G15">
        <v>3.13</v>
      </c>
      <c r="H15">
        <v>3.25</v>
      </c>
      <c r="I15">
        <v>3</v>
      </c>
      <c r="J15">
        <v>3.14</v>
      </c>
      <c r="K15">
        <v>3.29</v>
      </c>
      <c r="L15">
        <f t="shared" si="0"/>
        <v>3.9299999999999997</v>
      </c>
      <c r="M15">
        <v>3.75</v>
      </c>
      <c r="N15" s="15">
        <f t="shared" si="1"/>
        <v>3.1433333333333331</v>
      </c>
      <c r="O15" s="15">
        <f t="shared" si="2"/>
        <v>3.1266666666666665</v>
      </c>
      <c r="P15">
        <v>3.86</v>
      </c>
      <c r="Q15">
        <v>3.18</v>
      </c>
      <c r="R15">
        <v>3.83</v>
      </c>
      <c r="S15">
        <v>2.7</v>
      </c>
      <c r="T15">
        <v>3.29</v>
      </c>
      <c r="U15" s="15">
        <f t="shared" si="3"/>
        <v>3.8733333333333335</v>
      </c>
      <c r="V15">
        <v>4</v>
      </c>
      <c r="W15">
        <v>3.62</v>
      </c>
      <c r="X15">
        <v>4</v>
      </c>
      <c r="Y15" s="15">
        <f t="shared" si="4"/>
        <v>3.4683333333333328</v>
      </c>
      <c r="Z15" s="15">
        <f>SUMPRODUCT(L15:U15,L2:U2/SUM(Weights))</f>
        <v>3.5007000000000001</v>
      </c>
      <c r="AA15" s="15"/>
      <c r="AB15" s="8">
        <f>Z15/3.8</f>
        <v>0.92123684210526324</v>
      </c>
      <c r="AC15" t="s">
        <v>40</v>
      </c>
    </row>
    <row r="16" spans="1:36" x14ac:dyDescent="0.25">
      <c r="A16" s="30"/>
      <c r="B16">
        <v>3.43</v>
      </c>
      <c r="C16">
        <v>3.71</v>
      </c>
      <c r="F16">
        <v>2.75</v>
      </c>
      <c r="G16">
        <v>2.88</v>
      </c>
      <c r="H16">
        <v>3.63</v>
      </c>
      <c r="I16">
        <v>2.64</v>
      </c>
      <c r="J16">
        <v>3.21</v>
      </c>
      <c r="K16">
        <v>3.71</v>
      </c>
      <c r="L16">
        <f t="shared" si="0"/>
        <v>3.5700000000000003</v>
      </c>
      <c r="M16">
        <v>3.25</v>
      </c>
      <c r="N16" s="15">
        <f t="shared" si="1"/>
        <v>3.1866666666666661</v>
      </c>
      <c r="O16" s="15">
        <f t="shared" si="2"/>
        <v>3.0866666666666664</v>
      </c>
      <c r="P16">
        <v>3.82</v>
      </c>
      <c r="Q16">
        <v>3.05</v>
      </c>
      <c r="R16">
        <v>3</v>
      </c>
      <c r="S16">
        <v>2.7</v>
      </c>
      <c r="T16">
        <v>2.57</v>
      </c>
      <c r="U16" s="15">
        <f t="shared" si="3"/>
        <v>3.7433333333333336</v>
      </c>
      <c r="V16">
        <v>3.69</v>
      </c>
      <c r="W16">
        <v>3.77</v>
      </c>
      <c r="X16">
        <v>3.77</v>
      </c>
      <c r="Y16" s="15">
        <f t="shared" si="4"/>
        <v>3.1976666666666662</v>
      </c>
      <c r="Z16" s="15">
        <f>SUMPRODUCT(L16:U16,L2:U2/SUM(Weights))</f>
        <v>3.1789999999999998</v>
      </c>
      <c r="AA16" s="15"/>
      <c r="AB16" s="8">
        <f>Z16/3.8</f>
        <v>0.83657894736842109</v>
      </c>
      <c r="AC16" t="s">
        <v>42</v>
      </c>
    </row>
    <row r="17" spans="1:29" ht="15" customHeight="1" x14ac:dyDescent="0.25">
      <c r="A17" s="30"/>
      <c r="B17">
        <v>3</v>
      </c>
      <c r="C17">
        <v>3.93</v>
      </c>
      <c r="F17">
        <v>3.38</v>
      </c>
      <c r="G17">
        <v>3.38</v>
      </c>
      <c r="H17">
        <v>3.63</v>
      </c>
      <c r="I17">
        <v>3.5</v>
      </c>
      <c r="J17">
        <v>3.64</v>
      </c>
      <c r="K17">
        <v>3.43</v>
      </c>
      <c r="L17">
        <f t="shared" si="0"/>
        <v>3.4649999999999999</v>
      </c>
      <c r="M17">
        <v>3.25</v>
      </c>
      <c r="N17" s="15">
        <f t="shared" si="1"/>
        <v>3.5233333333333334</v>
      </c>
      <c r="O17" s="15">
        <f t="shared" si="2"/>
        <v>3.4633333333333334</v>
      </c>
      <c r="P17">
        <v>4</v>
      </c>
      <c r="Q17">
        <v>3.5</v>
      </c>
      <c r="R17">
        <v>3.5</v>
      </c>
      <c r="S17">
        <v>3</v>
      </c>
      <c r="T17">
        <v>3.07</v>
      </c>
      <c r="U17" s="15">
        <f t="shared" si="3"/>
        <v>3.6166666666666667</v>
      </c>
      <c r="V17">
        <v>3.31</v>
      </c>
      <c r="W17">
        <v>3.69</v>
      </c>
      <c r="X17">
        <v>3.85</v>
      </c>
      <c r="Y17" s="15">
        <f t="shared" si="4"/>
        <v>3.4388333333333336</v>
      </c>
      <c r="Z17" s="15">
        <f>SUMPRODUCT(L17:U17,L2:U2/SUM(Weights))</f>
        <v>3.5049999999999994</v>
      </c>
      <c r="AA17" s="15"/>
      <c r="AB17" s="8">
        <f>Z17/3.8</f>
        <v>0.9223684210526315</v>
      </c>
      <c r="AC17" t="s">
        <v>40</v>
      </c>
    </row>
    <row r="18" spans="1:29" x14ac:dyDescent="0.25">
      <c r="A18" s="30"/>
      <c r="B18">
        <v>3.93</v>
      </c>
      <c r="C18">
        <v>4</v>
      </c>
      <c r="F18">
        <v>3.75</v>
      </c>
      <c r="G18">
        <v>3.75</v>
      </c>
      <c r="H18">
        <v>4</v>
      </c>
      <c r="I18">
        <v>3.79</v>
      </c>
      <c r="J18">
        <v>3.86</v>
      </c>
      <c r="K18">
        <v>3.79</v>
      </c>
      <c r="L18">
        <f t="shared" si="0"/>
        <v>3.9649999999999999</v>
      </c>
      <c r="M18">
        <v>3.5</v>
      </c>
      <c r="N18" s="15">
        <f t="shared" si="1"/>
        <v>3.8133333333333339</v>
      </c>
      <c r="O18" s="15">
        <f t="shared" si="2"/>
        <v>3.8333333333333335</v>
      </c>
      <c r="P18" s="7">
        <v>3</v>
      </c>
      <c r="Q18">
        <v>3.82</v>
      </c>
      <c r="R18">
        <v>4</v>
      </c>
      <c r="S18">
        <v>3.5</v>
      </c>
      <c r="T18">
        <v>3.71</v>
      </c>
      <c r="U18" s="15">
        <f t="shared" si="3"/>
        <v>3.9499999999999997</v>
      </c>
      <c r="V18">
        <v>3.85</v>
      </c>
      <c r="W18">
        <v>4</v>
      </c>
      <c r="X18">
        <v>4</v>
      </c>
      <c r="Y18" s="15">
        <f t="shared" si="4"/>
        <v>3.7091666666666669</v>
      </c>
      <c r="Z18" s="15">
        <f>SUMPRODUCT(L18:U18,L2:U2/SUM(Weights))</f>
        <v>3.6938</v>
      </c>
      <c r="AA18" s="15"/>
      <c r="AB18" s="8">
        <f>Z18/3.8</f>
        <v>0.97205263157894739</v>
      </c>
      <c r="AC18" t="s">
        <v>40</v>
      </c>
    </row>
    <row r="19" spans="1:29" ht="17.25" customHeight="1" x14ac:dyDescent="0.25">
      <c r="A19" s="30"/>
      <c r="B19">
        <v>4</v>
      </c>
      <c r="C19">
        <v>4</v>
      </c>
      <c r="F19">
        <v>2.88</v>
      </c>
      <c r="G19">
        <v>3.13</v>
      </c>
      <c r="H19">
        <v>2.88</v>
      </c>
      <c r="I19">
        <v>3.21</v>
      </c>
      <c r="J19">
        <v>3.07</v>
      </c>
      <c r="K19">
        <v>2.93</v>
      </c>
      <c r="L19">
        <f t="shared" si="0"/>
        <v>4</v>
      </c>
      <c r="M19">
        <v>3.75</v>
      </c>
      <c r="N19" s="15">
        <f t="shared" si="1"/>
        <v>3.07</v>
      </c>
      <c r="O19" s="15">
        <f t="shared" si="2"/>
        <v>2.9633333333333334</v>
      </c>
      <c r="P19">
        <v>4</v>
      </c>
      <c r="Q19">
        <v>3.32</v>
      </c>
      <c r="R19">
        <v>3.5</v>
      </c>
      <c r="S19" s="13">
        <v>3.1</v>
      </c>
      <c r="T19">
        <v>3.21</v>
      </c>
      <c r="U19" s="15">
        <f t="shared" si="3"/>
        <v>3.6666666666666665</v>
      </c>
      <c r="V19">
        <v>3</v>
      </c>
      <c r="W19">
        <v>4</v>
      </c>
      <c r="X19">
        <v>4</v>
      </c>
      <c r="Y19" s="15">
        <f t="shared" si="4"/>
        <v>3.4579999999999997</v>
      </c>
      <c r="Z19" s="15">
        <f>SUMPRODUCT(L19:U19,L2:U2/SUM(Weights))</f>
        <v>3.4422000000000001</v>
      </c>
      <c r="AA19" s="15"/>
      <c r="AB19" s="8">
        <f>Z19/3.8</f>
        <v>0.905842105263158</v>
      </c>
      <c r="AC19" t="s">
        <v>40</v>
      </c>
    </row>
    <row r="20" spans="1:29" x14ac:dyDescent="0.25">
      <c r="A20" s="30"/>
      <c r="B20">
        <v>2.64</v>
      </c>
      <c r="C20">
        <v>3</v>
      </c>
      <c r="F20">
        <v>2.88</v>
      </c>
      <c r="G20">
        <v>3.63</v>
      </c>
      <c r="H20">
        <v>3</v>
      </c>
      <c r="I20">
        <v>3.43</v>
      </c>
      <c r="J20" s="13">
        <v>3.21</v>
      </c>
      <c r="K20">
        <v>3.21</v>
      </c>
      <c r="L20">
        <f t="shared" si="0"/>
        <v>2.8200000000000003</v>
      </c>
      <c r="M20">
        <v>3.75</v>
      </c>
      <c r="N20" s="15">
        <f t="shared" si="1"/>
        <v>3.2833333333333337</v>
      </c>
      <c r="O20" s="15">
        <f t="shared" si="2"/>
        <v>3.17</v>
      </c>
      <c r="P20">
        <v>3.45</v>
      </c>
      <c r="Q20">
        <v>3.32</v>
      </c>
      <c r="R20">
        <v>3.5</v>
      </c>
      <c r="S20">
        <v>2.8</v>
      </c>
      <c r="T20">
        <v>3.64</v>
      </c>
      <c r="U20" s="15">
        <f>AVERAGE(V20:X20)</f>
        <v>3.1566666666666667</v>
      </c>
      <c r="V20">
        <v>3.09</v>
      </c>
      <c r="W20">
        <v>3.15</v>
      </c>
      <c r="X20">
        <v>3.23</v>
      </c>
      <c r="Y20" s="15">
        <f t="shared" si="4"/>
        <v>3.2890000000000001</v>
      </c>
      <c r="Z20" s="15">
        <f>SUMPRODUCT(L20:U20,L2:U2/SUM(Weights))</f>
        <v>3.4114</v>
      </c>
      <c r="AA20" s="15"/>
      <c r="AB20" s="8">
        <f>Z20/3.8</f>
        <v>0.89773684210526317</v>
      </c>
      <c r="AC20" t="s">
        <v>40</v>
      </c>
    </row>
    <row r="21" spans="1:29" x14ac:dyDescent="0.25">
      <c r="A21" s="1"/>
      <c r="B21">
        <v>3.5</v>
      </c>
      <c r="C21">
        <v>3.29</v>
      </c>
      <c r="D21">
        <v>3.14</v>
      </c>
      <c r="F21">
        <v>3.25</v>
      </c>
      <c r="G21">
        <v>3.5</v>
      </c>
      <c r="H21">
        <v>3</v>
      </c>
      <c r="I21">
        <v>3.21</v>
      </c>
      <c r="J21">
        <v>3.07</v>
      </c>
      <c r="K21">
        <v>2.71</v>
      </c>
      <c r="L21">
        <f t="shared" si="0"/>
        <v>3.31</v>
      </c>
      <c r="M21">
        <v>3</v>
      </c>
      <c r="N21" s="15">
        <f t="shared" si="1"/>
        <v>2.9966666666666661</v>
      </c>
      <c r="O21" s="15">
        <f t="shared" si="2"/>
        <v>3.25</v>
      </c>
      <c r="P21">
        <v>4</v>
      </c>
      <c r="Q21">
        <v>3.23</v>
      </c>
      <c r="R21">
        <v>3.3</v>
      </c>
      <c r="S21">
        <v>2.8</v>
      </c>
      <c r="T21">
        <v>3.5</v>
      </c>
      <c r="U21" s="15">
        <f t="shared" si="3"/>
        <v>3.59</v>
      </c>
      <c r="V21">
        <v>3.54</v>
      </c>
      <c r="W21">
        <v>4</v>
      </c>
      <c r="X21">
        <v>3.23</v>
      </c>
      <c r="Y21" s="15">
        <f t="shared" si="4"/>
        <v>3.2976666666666667</v>
      </c>
      <c r="Z21" s="15">
        <f>SUMPRODUCT(L21:U21,L2:U2/SUM(Weights))</f>
        <v>3.3384000000000005</v>
      </c>
      <c r="AA21" s="15"/>
      <c r="AB21" s="8">
        <f>Z21/3.8</f>
        <v>0.87852631578947382</v>
      </c>
      <c r="AC21" t="s">
        <v>42</v>
      </c>
    </row>
    <row r="22" spans="1:29" ht="15.75" customHeight="1" x14ac:dyDescent="0.25">
      <c r="A22" s="1"/>
      <c r="N22" s="15"/>
      <c r="O22" s="15"/>
      <c r="U22" s="15"/>
      <c r="Y22" s="15"/>
      <c r="Z22" s="15"/>
      <c r="AA22" s="15"/>
    </row>
    <row r="23" spans="1:29" x14ac:dyDescent="0.25">
      <c r="L23">
        <v>4</v>
      </c>
      <c r="M23">
        <v>4</v>
      </c>
      <c r="N23">
        <v>4</v>
      </c>
      <c r="O23">
        <v>4</v>
      </c>
      <c r="P23">
        <v>4</v>
      </c>
      <c r="Q23">
        <v>4</v>
      </c>
      <c r="R23">
        <v>4</v>
      </c>
      <c r="S23">
        <v>4</v>
      </c>
      <c r="T23">
        <v>4</v>
      </c>
      <c r="U23">
        <v>4</v>
      </c>
      <c r="V23">
        <v>4</v>
      </c>
      <c r="W23">
        <v>4</v>
      </c>
      <c r="X23">
        <v>4</v>
      </c>
      <c r="Y23">
        <f>AVERAGE(L23:U23)</f>
        <v>4</v>
      </c>
      <c r="Z23">
        <v>4</v>
      </c>
      <c r="AB23" s="2">
        <f>Z23/3.8</f>
        <v>1.0526315789473684</v>
      </c>
    </row>
    <row r="24" spans="1:29" x14ac:dyDescent="0.25">
      <c r="AB24" s="2">
        <f>Z24/3.8</f>
        <v>0</v>
      </c>
    </row>
    <row r="25" spans="1:29" x14ac:dyDescent="0.25">
      <c r="AB25" s="17" t="s">
        <v>63</v>
      </c>
    </row>
    <row r="26" spans="1:29" x14ac:dyDescent="0.25">
      <c r="AB26" s="2" t="s">
        <v>70</v>
      </c>
    </row>
    <row r="27" spans="1:29" x14ac:dyDescent="0.25">
      <c r="AB27" s="2" t="s">
        <v>71</v>
      </c>
    </row>
    <row r="28" spans="1:29" x14ac:dyDescent="0.25">
      <c r="AB28" s="2" t="s">
        <v>60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7495-DE35-4E8B-A829-A22BE383A169}">
  <dimension ref="A1:AB30"/>
  <sheetViews>
    <sheetView topLeftCell="A7" zoomScale="145" zoomScaleNormal="145" workbookViewId="0">
      <pane xSplit="1" topLeftCell="B1" activePane="topRight" state="frozen"/>
      <selection pane="topRight" activeCell="A3" sqref="A3:A30"/>
    </sheetView>
  </sheetViews>
  <sheetFormatPr defaultRowHeight="15" x14ac:dyDescent="0.25"/>
  <cols>
    <col min="1" max="1" width="22.42578125" customWidth="1"/>
    <col min="6" max="13" width="9.28515625" bestFit="1" customWidth="1"/>
    <col min="14" max="14" width="11.28515625" customWidth="1"/>
    <col min="15" max="15" width="10.140625" customWidth="1"/>
    <col min="16" max="21" width="9.28515625" bestFit="1" customWidth="1"/>
    <col min="25" max="25" width="10.140625" bestFit="1" customWidth="1"/>
    <col min="26" max="26" width="8.85546875" style="15"/>
    <col min="27" max="27" width="9" customWidth="1"/>
    <col min="28" max="28" width="9.5703125" style="2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15</v>
      </c>
      <c r="G1" t="s">
        <v>16</v>
      </c>
      <c r="H1" t="s">
        <v>17</v>
      </c>
      <c r="I1" t="s">
        <v>29</v>
      </c>
      <c r="J1" t="s">
        <v>30</v>
      </c>
      <c r="K1" t="s">
        <v>31</v>
      </c>
      <c r="L1" t="s">
        <v>33</v>
      </c>
      <c r="M1" t="s">
        <v>4</v>
      </c>
      <c r="N1" t="s">
        <v>52</v>
      </c>
      <c r="O1" t="s">
        <v>54</v>
      </c>
      <c r="P1" t="s">
        <v>18</v>
      </c>
      <c r="Q1" t="s">
        <v>19</v>
      </c>
      <c r="R1" t="s">
        <v>21</v>
      </c>
      <c r="S1" t="s">
        <v>22</v>
      </c>
      <c r="T1" t="s">
        <v>26</v>
      </c>
      <c r="U1" t="s">
        <v>34</v>
      </c>
      <c r="V1" t="s">
        <v>23</v>
      </c>
      <c r="W1" t="s">
        <v>72</v>
      </c>
      <c r="X1" t="s">
        <v>73</v>
      </c>
      <c r="Y1" t="s">
        <v>32</v>
      </c>
      <c r="Z1" s="15" t="s">
        <v>43</v>
      </c>
    </row>
    <row r="2" spans="1:28" s="2" customFormat="1" ht="14.25" customHeight="1" x14ac:dyDescent="0.25">
      <c r="A2" s="2" t="s">
        <v>35</v>
      </c>
      <c r="L2" s="2">
        <v>0.02</v>
      </c>
      <c r="M2" s="2">
        <v>0.1</v>
      </c>
      <c r="N2" s="2">
        <v>0.15</v>
      </c>
      <c r="O2" s="2">
        <v>0.09</v>
      </c>
      <c r="P2" s="2">
        <v>0.15</v>
      </c>
      <c r="Q2" s="2">
        <v>0.15</v>
      </c>
      <c r="R2" s="2">
        <v>0.2</v>
      </c>
      <c r="S2" s="2">
        <v>0.01</v>
      </c>
      <c r="T2" s="2">
        <v>0.1</v>
      </c>
      <c r="U2" s="2">
        <v>0.03</v>
      </c>
      <c r="Y2" s="2">
        <f>SUM(L2:U2)</f>
        <v>1</v>
      </c>
      <c r="Z2" s="15"/>
      <c r="AB2" s="2" t="s">
        <v>48</v>
      </c>
    </row>
    <row r="3" spans="1:28" x14ac:dyDescent="0.25">
      <c r="A3" s="20"/>
      <c r="B3">
        <v>3</v>
      </c>
      <c r="C3">
        <v>3.29</v>
      </c>
      <c r="F3">
        <v>3</v>
      </c>
      <c r="G3">
        <v>3.13</v>
      </c>
      <c r="H3">
        <v>3.88</v>
      </c>
      <c r="I3">
        <v>3.36</v>
      </c>
      <c r="J3">
        <v>3.43</v>
      </c>
      <c r="K3">
        <v>3.71</v>
      </c>
      <c r="L3">
        <f t="shared" ref="L3:L27" si="0">AVERAGE(B3:E3)</f>
        <v>3.145</v>
      </c>
      <c r="M3">
        <v>3.75</v>
      </c>
      <c r="N3" s="15">
        <f t="shared" ref="N3:N27" si="1">AVERAGE(I3:K3)</f>
        <v>3.5</v>
      </c>
      <c r="O3" s="15">
        <f t="shared" ref="O3:O27" si="2">AVERAGE(F3:H3)</f>
        <v>3.3366666666666664</v>
      </c>
      <c r="P3">
        <v>3.5</v>
      </c>
      <c r="Q3">
        <v>3.73</v>
      </c>
      <c r="R3">
        <v>3.8</v>
      </c>
      <c r="S3">
        <v>3.1</v>
      </c>
      <c r="T3">
        <v>3.9</v>
      </c>
      <c r="U3" s="15">
        <f t="shared" ref="U3:U27" si="3">AVERAGE(V3:X3)</f>
        <v>3.3066666666666666</v>
      </c>
      <c r="V3">
        <v>2.92</v>
      </c>
      <c r="W3">
        <v>3.31</v>
      </c>
      <c r="X3">
        <v>3.69</v>
      </c>
      <c r="Y3" s="15">
        <f t="shared" ref="Y3:Y27" si="4">AVERAGE(L3:U3)</f>
        <v>3.5068333333333337</v>
      </c>
      <c r="Z3" s="18">
        <f>SUMPRODUCT(L3:U3,L2:U2/SUM(Weights))</f>
        <v>3.6279000000000008</v>
      </c>
      <c r="AA3" s="18" t="s">
        <v>51</v>
      </c>
      <c r="AB3" s="2">
        <f t="shared" ref="AB3:AB27" si="5">Z3/3.75</f>
        <v>0.96744000000000019</v>
      </c>
    </row>
    <row r="4" spans="1:28" x14ac:dyDescent="0.25">
      <c r="A4" s="20"/>
      <c r="B4">
        <v>3.36</v>
      </c>
      <c r="C4">
        <v>4</v>
      </c>
      <c r="F4">
        <v>4</v>
      </c>
      <c r="G4">
        <v>3.38</v>
      </c>
      <c r="H4">
        <v>3.75</v>
      </c>
      <c r="I4">
        <v>3.93</v>
      </c>
      <c r="J4">
        <v>4</v>
      </c>
      <c r="K4">
        <v>4</v>
      </c>
      <c r="L4">
        <f t="shared" si="0"/>
        <v>3.6799999999999997</v>
      </c>
      <c r="M4">
        <v>4</v>
      </c>
      <c r="N4" s="15">
        <f t="shared" si="1"/>
        <v>3.9766666666666666</v>
      </c>
      <c r="O4" s="15">
        <f t="shared" si="2"/>
        <v>3.7099999999999995</v>
      </c>
      <c r="P4">
        <v>4</v>
      </c>
      <c r="Q4">
        <v>4</v>
      </c>
      <c r="R4">
        <v>3.8</v>
      </c>
      <c r="S4">
        <v>3.4</v>
      </c>
      <c r="T4">
        <v>3.4</v>
      </c>
      <c r="U4" s="15">
        <f t="shared" si="3"/>
        <v>3.59</v>
      </c>
      <c r="V4">
        <v>3</v>
      </c>
      <c r="W4">
        <v>3.77</v>
      </c>
      <c r="X4">
        <v>4</v>
      </c>
      <c r="Y4" s="15">
        <f t="shared" si="4"/>
        <v>3.7556666666666674</v>
      </c>
      <c r="Z4" s="18">
        <f>SUMPRODUCT(L4:U4,L2:U2/SUM(Weights))</f>
        <v>3.8456999999999995</v>
      </c>
      <c r="AA4" s="18" t="s">
        <v>109</v>
      </c>
      <c r="AB4" s="2">
        <f t="shared" si="5"/>
        <v>1.0255199999999998</v>
      </c>
    </row>
    <row r="5" spans="1:28" x14ac:dyDescent="0.25">
      <c r="A5" s="20"/>
      <c r="B5">
        <v>3.36</v>
      </c>
      <c r="C5">
        <v>4</v>
      </c>
      <c r="F5">
        <v>3.13</v>
      </c>
      <c r="G5">
        <v>3.75</v>
      </c>
      <c r="H5">
        <v>3.5</v>
      </c>
      <c r="I5">
        <v>3.57</v>
      </c>
      <c r="J5">
        <v>3.93</v>
      </c>
      <c r="K5">
        <v>4</v>
      </c>
      <c r="L5">
        <f t="shared" si="0"/>
        <v>3.6799999999999997</v>
      </c>
      <c r="M5">
        <v>3.75</v>
      </c>
      <c r="N5" s="15">
        <f t="shared" si="1"/>
        <v>3.8333333333333335</v>
      </c>
      <c r="O5" s="15">
        <f t="shared" si="2"/>
        <v>3.4599999999999995</v>
      </c>
      <c r="P5">
        <v>3.95</v>
      </c>
      <c r="Q5">
        <v>3.95</v>
      </c>
      <c r="R5">
        <v>3.7</v>
      </c>
      <c r="S5">
        <v>3.7</v>
      </c>
      <c r="T5">
        <v>3.4</v>
      </c>
      <c r="U5" s="15">
        <f t="shared" si="3"/>
        <v>3.6666666666666665</v>
      </c>
      <c r="V5">
        <v>3.38</v>
      </c>
      <c r="W5">
        <v>3.62</v>
      </c>
      <c r="X5">
        <v>4</v>
      </c>
      <c r="Y5" s="15">
        <f t="shared" si="4"/>
        <v>3.7089999999999996</v>
      </c>
      <c r="Z5" s="18">
        <f>SUMPRODUCT(L5:U5,L2:U2/SUM(Weights))</f>
        <v>3.7469999999999999</v>
      </c>
      <c r="AA5" s="18" t="s">
        <v>51</v>
      </c>
      <c r="AB5" s="2">
        <f t="shared" si="5"/>
        <v>0.99919999999999998</v>
      </c>
    </row>
    <row r="6" spans="1:28" x14ac:dyDescent="0.25">
      <c r="A6" s="20"/>
      <c r="B6">
        <v>3.57</v>
      </c>
      <c r="C6">
        <v>3</v>
      </c>
      <c r="F6">
        <v>3.5</v>
      </c>
      <c r="G6">
        <v>3.75</v>
      </c>
      <c r="H6">
        <v>3</v>
      </c>
      <c r="I6">
        <v>3.07</v>
      </c>
      <c r="J6">
        <v>3</v>
      </c>
      <c r="K6">
        <v>3.64</v>
      </c>
      <c r="L6">
        <f t="shared" si="0"/>
        <v>3.2850000000000001</v>
      </c>
      <c r="M6">
        <v>4</v>
      </c>
      <c r="N6" s="15">
        <f t="shared" si="1"/>
        <v>3.2366666666666668</v>
      </c>
      <c r="O6" s="15">
        <f t="shared" si="2"/>
        <v>3.4166666666666665</v>
      </c>
      <c r="P6">
        <v>3.55</v>
      </c>
      <c r="Q6">
        <v>3.36</v>
      </c>
      <c r="R6">
        <v>3.17</v>
      </c>
      <c r="S6">
        <v>2.8</v>
      </c>
      <c r="T6">
        <v>3.4</v>
      </c>
      <c r="U6" s="15">
        <f t="shared" si="3"/>
        <v>3.2266666666666666</v>
      </c>
      <c r="V6">
        <v>2.86</v>
      </c>
      <c r="W6">
        <v>3.32</v>
      </c>
      <c r="X6">
        <v>3.5</v>
      </c>
      <c r="Y6" s="15">
        <f t="shared" si="4"/>
        <v>3.3444999999999991</v>
      </c>
      <c r="Z6" s="18">
        <f>SUMPRODUCT(L6:U6,L2:U2/SUM(Weights))</f>
        <v>3.3940000000000001</v>
      </c>
      <c r="AA6" s="18" t="s">
        <v>42</v>
      </c>
      <c r="AB6" s="2">
        <f t="shared" si="5"/>
        <v>0.90506666666666669</v>
      </c>
    </row>
    <row r="7" spans="1:28" x14ac:dyDescent="0.25">
      <c r="A7" s="20"/>
      <c r="B7">
        <v>3.57</v>
      </c>
      <c r="C7">
        <v>3.71</v>
      </c>
      <c r="F7">
        <v>3.5</v>
      </c>
      <c r="G7">
        <v>3.38</v>
      </c>
      <c r="H7">
        <v>3.63</v>
      </c>
      <c r="I7">
        <v>3.57</v>
      </c>
      <c r="J7">
        <v>3.43</v>
      </c>
      <c r="K7">
        <v>3.29</v>
      </c>
      <c r="L7">
        <f t="shared" si="0"/>
        <v>3.6399999999999997</v>
      </c>
      <c r="M7">
        <v>3.5</v>
      </c>
      <c r="N7" s="15">
        <f t="shared" si="1"/>
        <v>3.4299999999999997</v>
      </c>
      <c r="O7" s="15">
        <f t="shared" si="2"/>
        <v>3.5033333333333334</v>
      </c>
      <c r="P7">
        <v>3.73</v>
      </c>
      <c r="Q7">
        <v>3.45</v>
      </c>
      <c r="R7">
        <v>3.7</v>
      </c>
      <c r="S7">
        <v>2.7</v>
      </c>
      <c r="T7">
        <v>3.4</v>
      </c>
      <c r="U7" s="15">
        <f t="shared" si="3"/>
        <v>3.3833333333333333</v>
      </c>
      <c r="V7">
        <v>3.08</v>
      </c>
      <c r="W7">
        <v>3.38</v>
      </c>
      <c r="X7">
        <v>3.69</v>
      </c>
      <c r="Y7" s="15">
        <f t="shared" si="4"/>
        <v>3.4436666666666667</v>
      </c>
      <c r="Z7" s="18">
        <f>SUMPRODUCT(L7:U7,L2:U2/SUM(Weights))</f>
        <v>3.5381000000000005</v>
      </c>
      <c r="AA7" s="18" t="s">
        <v>40</v>
      </c>
      <c r="AB7" s="2">
        <f t="shared" si="5"/>
        <v>0.94349333333333341</v>
      </c>
    </row>
    <row r="8" spans="1:28" x14ac:dyDescent="0.25">
      <c r="A8" s="20"/>
      <c r="B8">
        <v>3.07</v>
      </c>
      <c r="C8">
        <v>3.36</v>
      </c>
      <c r="F8">
        <v>3.13</v>
      </c>
      <c r="G8">
        <v>3.38</v>
      </c>
      <c r="H8">
        <v>3.63</v>
      </c>
      <c r="I8">
        <v>3.14</v>
      </c>
      <c r="J8">
        <v>3</v>
      </c>
      <c r="K8">
        <v>3</v>
      </c>
      <c r="L8">
        <f t="shared" si="0"/>
        <v>3.2149999999999999</v>
      </c>
      <c r="M8">
        <v>3</v>
      </c>
      <c r="N8" s="15">
        <f t="shared" si="1"/>
        <v>3.0466666666666669</v>
      </c>
      <c r="O8" s="15">
        <f t="shared" si="2"/>
        <v>3.3800000000000003</v>
      </c>
      <c r="P8">
        <v>3.77</v>
      </c>
      <c r="Q8">
        <v>3.05</v>
      </c>
      <c r="R8">
        <v>3.3</v>
      </c>
      <c r="S8">
        <v>2.7</v>
      </c>
      <c r="T8">
        <v>2.6</v>
      </c>
      <c r="U8" s="15">
        <f t="shared" si="3"/>
        <v>3.2333333333333329</v>
      </c>
      <c r="V8">
        <v>3</v>
      </c>
      <c r="W8">
        <v>3.08</v>
      </c>
      <c r="X8">
        <v>3.62</v>
      </c>
      <c r="Y8" s="15">
        <f t="shared" si="4"/>
        <v>3.1295000000000006</v>
      </c>
      <c r="Z8" s="18">
        <f>SUMPRODUCT(L8:U8,L2:U2/SUM(Weights))</f>
        <v>3.1925000000000003</v>
      </c>
      <c r="AA8" s="18" t="s">
        <v>42</v>
      </c>
      <c r="AB8" s="2">
        <f t="shared" si="5"/>
        <v>0.85133333333333339</v>
      </c>
    </row>
    <row r="9" spans="1:28" x14ac:dyDescent="0.25">
      <c r="A9" s="20"/>
      <c r="B9">
        <v>2.84</v>
      </c>
      <c r="C9">
        <v>2.84</v>
      </c>
      <c r="D9">
        <v>3</v>
      </c>
      <c r="E9">
        <v>3</v>
      </c>
      <c r="F9">
        <v>3.94</v>
      </c>
      <c r="G9">
        <v>3.69</v>
      </c>
      <c r="H9">
        <v>3.38</v>
      </c>
      <c r="I9">
        <v>3.49</v>
      </c>
      <c r="J9">
        <v>3.58</v>
      </c>
      <c r="K9">
        <v>3.79</v>
      </c>
      <c r="L9">
        <f t="shared" si="0"/>
        <v>2.92</v>
      </c>
      <c r="M9">
        <v>3.7</v>
      </c>
      <c r="N9" s="15">
        <f t="shared" si="1"/>
        <v>3.6199999999999997</v>
      </c>
      <c r="O9" s="15">
        <f t="shared" si="2"/>
        <v>3.67</v>
      </c>
      <c r="P9">
        <v>3.09</v>
      </c>
      <c r="Q9">
        <v>3.89</v>
      </c>
      <c r="R9">
        <v>3.09</v>
      </c>
      <c r="S9">
        <v>3.2</v>
      </c>
      <c r="T9">
        <v>3</v>
      </c>
      <c r="U9" s="15">
        <f t="shared" si="3"/>
        <v>3.2233333333333332</v>
      </c>
      <c r="V9">
        <v>3.29</v>
      </c>
      <c r="W9">
        <v>3.29</v>
      </c>
      <c r="X9">
        <v>3.09</v>
      </c>
      <c r="Y9" s="15">
        <f t="shared" si="4"/>
        <v>3.3403333333333336</v>
      </c>
      <c r="Z9" s="18">
        <f>SUMPRODUCT(L9:U9,L2:U2/SUM(Weights))</f>
        <v>3.3954</v>
      </c>
      <c r="AA9" s="18" t="s">
        <v>40</v>
      </c>
      <c r="AB9" s="2">
        <f t="shared" si="5"/>
        <v>0.90544000000000002</v>
      </c>
    </row>
    <row r="10" spans="1:28" x14ac:dyDescent="0.25">
      <c r="A10" s="20"/>
      <c r="B10">
        <v>3.5</v>
      </c>
      <c r="C10">
        <v>3.64</v>
      </c>
      <c r="F10">
        <v>2.88</v>
      </c>
      <c r="G10">
        <v>3.13</v>
      </c>
      <c r="H10">
        <v>3.38</v>
      </c>
      <c r="I10">
        <v>3.21</v>
      </c>
      <c r="J10">
        <v>3.21</v>
      </c>
      <c r="K10">
        <v>3.29</v>
      </c>
      <c r="L10">
        <f t="shared" si="0"/>
        <v>3.5700000000000003</v>
      </c>
      <c r="M10">
        <v>3.25</v>
      </c>
      <c r="N10" s="15">
        <f t="shared" si="1"/>
        <v>3.2366666666666668</v>
      </c>
      <c r="O10" s="15">
        <f t="shared" si="2"/>
        <v>3.1300000000000003</v>
      </c>
      <c r="P10">
        <v>3.64</v>
      </c>
      <c r="Q10">
        <v>3.14</v>
      </c>
      <c r="R10">
        <v>3</v>
      </c>
      <c r="S10">
        <v>3</v>
      </c>
      <c r="T10">
        <v>2.8</v>
      </c>
      <c r="U10" s="15">
        <f t="shared" si="3"/>
        <v>3.0266666666666668</v>
      </c>
      <c r="V10">
        <v>2.31</v>
      </c>
      <c r="W10">
        <v>3.15</v>
      </c>
      <c r="X10">
        <v>3.62</v>
      </c>
      <c r="Y10" s="15">
        <f t="shared" si="4"/>
        <v>3.1793333333333336</v>
      </c>
      <c r="Z10" s="18">
        <f>SUMPRODUCT(L10:U10,L2:U2/SUM(Weights))</f>
        <v>3.1814</v>
      </c>
      <c r="AA10" s="18" t="s">
        <v>42</v>
      </c>
      <c r="AB10" s="2">
        <f t="shared" si="5"/>
        <v>0.84837333333333331</v>
      </c>
    </row>
    <row r="11" spans="1:28" ht="14.25" customHeight="1" x14ac:dyDescent="0.25">
      <c r="A11" s="20"/>
      <c r="B11">
        <v>3.29</v>
      </c>
      <c r="C11">
        <v>3.93</v>
      </c>
      <c r="F11">
        <v>3.5</v>
      </c>
      <c r="G11">
        <v>3.25</v>
      </c>
      <c r="H11">
        <v>3.25</v>
      </c>
      <c r="I11">
        <v>3.36</v>
      </c>
      <c r="J11">
        <v>3.07</v>
      </c>
      <c r="K11">
        <v>3.07</v>
      </c>
      <c r="L11">
        <f t="shared" si="0"/>
        <v>3.6100000000000003</v>
      </c>
      <c r="M11">
        <v>3.75</v>
      </c>
      <c r="N11" s="15">
        <f t="shared" si="1"/>
        <v>3.1666666666666665</v>
      </c>
      <c r="O11" s="15">
        <f t="shared" si="2"/>
        <v>3.3333333333333335</v>
      </c>
      <c r="P11">
        <v>3.18</v>
      </c>
      <c r="Q11">
        <v>3.14</v>
      </c>
      <c r="R11">
        <v>3.33</v>
      </c>
      <c r="S11">
        <v>3.2</v>
      </c>
      <c r="T11">
        <v>3.8</v>
      </c>
      <c r="U11" s="15">
        <f t="shared" si="3"/>
        <v>3.5133333333333332</v>
      </c>
      <c r="V11">
        <v>3.54</v>
      </c>
      <c r="W11">
        <v>3.92</v>
      </c>
      <c r="X11">
        <v>3.08</v>
      </c>
      <c r="Y11" s="15">
        <f t="shared" si="4"/>
        <v>3.4023333333333339</v>
      </c>
      <c r="Z11" s="18">
        <f>SUMPRODUCT(L11:U11,L2:U2/SUM(Weights))</f>
        <v>3.3535999999999997</v>
      </c>
      <c r="AA11" s="18" t="s">
        <v>42</v>
      </c>
      <c r="AB11" s="2">
        <f t="shared" si="5"/>
        <v>0.89429333333333327</v>
      </c>
    </row>
    <row r="12" spans="1:28" ht="15.75" customHeight="1" x14ac:dyDescent="0.25">
      <c r="A12" s="20"/>
      <c r="B12">
        <v>2.93</v>
      </c>
      <c r="C12">
        <v>3.86</v>
      </c>
      <c r="F12">
        <v>2.38</v>
      </c>
      <c r="G12">
        <v>2.75</v>
      </c>
      <c r="H12">
        <v>3.38</v>
      </c>
      <c r="I12">
        <v>2.5</v>
      </c>
      <c r="J12">
        <v>2.71</v>
      </c>
      <c r="K12">
        <v>3.64</v>
      </c>
      <c r="L12">
        <f t="shared" si="0"/>
        <v>3.395</v>
      </c>
      <c r="M12">
        <v>3</v>
      </c>
      <c r="N12" s="15">
        <f t="shared" si="1"/>
        <v>2.9499999999999997</v>
      </c>
      <c r="O12" s="15">
        <f t="shared" si="2"/>
        <v>2.8366666666666664</v>
      </c>
      <c r="P12">
        <v>3.95</v>
      </c>
      <c r="Q12">
        <v>3.5</v>
      </c>
      <c r="R12">
        <v>3.5</v>
      </c>
      <c r="S12">
        <v>2.7</v>
      </c>
      <c r="T12">
        <v>2.7</v>
      </c>
      <c r="U12" s="15">
        <f t="shared" si="3"/>
        <v>3.31</v>
      </c>
      <c r="V12">
        <v>3.23</v>
      </c>
      <c r="W12">
        <v>3.08</v>
      </c>
      <c r="X12">
        <v>3.62</v>
      </c>
      <c r="Y12" s="15">
        <f t="shared" si="4"/>
        <v>3.1841666666666661</v>
      </c>
      <c r="Z12" s="18">
        <f>SUMPRODUCT(L12:U12,L2:U2/SUM(Weights))</f>
        <v>3.2795000000000005</v>
      </c>
      <c r="AA12" s="18" t="s">
        <v>42</v>
      </c>
      <c r="AB12" s="2">
        <f t="shared" si="5"/>
        <v>0.8745333333333335</v>
      </c>
    </row>
    <row r="13" spans="1:28" x14ac:dyDescent="0.25">
      <c r="A13" s="20"/>
      <c r="B13">
        <v>3.14</v>
      </c>
      <c r="C13">
        <v>3.79</v>
      </c>
      <c r="F13">
        <v>2.63</v>
      </c>
      <c r="G13">
        <v>2.75</v>
      </c>
      <c r="H13">
        <v>3</v>
      </c>
      <c r="I13">
        <v>3</v>
      </c>
      <c r="J13">
        <v>2.64</v>
      </c>
      <c r="K13">
        <v>2.93</v>
      </c>
      <c r="L13">
        <f t="shared" si="0"/>
        <v>3.4649999999999999</v>
      </c>
      <c r="M13">
        <v>3.3</v>
      </c>
      <c r="N13" s="15">
        <f t="shared" si="1"/>
        <v>2.8566666666666669</v>
      </c>
      <c r="O13" s="15">
        <f t="shared" si="2"/>
        <v>2.793333333333333</v>
      </c>
      <c r="P13">
        <v>4</v>
      </c>
      <c r="Q13">
        <v>3</v>
      </c>
      <c r="R13">
        <v>3.2</v>
      </c>
      <c r="S13" s="13">
        <v>2.8</v>
      </c>
      <c r="T13">
        <v>2.8</v>
      </c>
      <c r="U13" s="15">
        <f t="shared" si="3"/>
        <v>3.6133333333333333</v>
      </c>
      <c r="V13">
        <v>3.15</v>
      </c>
      <c r="W13">
        <v>3.69</v>
      </c>
      <c r="X13">
        <v>4</v>
      </c>
      <c r="Y13" s="15">
        <f t="shared" si="4"/>
        <v>3.1828333333333334</v>
      </c>
      <c r="Z13" s="18">
        <f>SUMPRODUCT(L13:U13,L2:U2/SUM(Weights))</f>
        <v>3.1856</v>
      </c>
      <c r="AA13" s="18" t="s">
        <v>42</v>
      </c>
      <c r="AB13" s="2">
        <f t="shared" si="5"/>
        <v>0.84949333333333332</v>
      </c>
    </row>
    <row r="14" spans="1:28" x14ac:dyDescent="0.25">
      <c r="A14" s="20"/>
      <c r="B14">
        <v>3.64</v>
      </c>
      <c r="C14">
        <v>3.07</v>
      </c>
      <c r="F14">
        <v>3.88</v>
      </c>
      <c r="G14">
        <v>3.75</v>
      </c>
      <c r="H14">
        <v>4</v>
      </c>
      <c r="I14">
        <v>3.57</v>
      </c>
      <c r="J14">
        <v>3.71</v>
      </c>
      <c r="K14">
        <v>3.93</v>
      </c>
      <c r="L14">
        <f t="shared" si="0"/>
        <v>3.355</v>
      </c>
      <c r="M14">
        <v>3.5</v>
      </c>
      <c r="N14" s="15">
        <f t="shared" si="1"/>
        <v>3.7366666666666664</v>
      </c>
      <c r="O14" s="15">
        <f t="shared" si="2"/>
        <v>3.8766666666666665</v>
      </c>
      <c r="P14">
        <v>3.55</v>
      </c>
      <c r="Q14">
        <v>3.55</v>
      </c>
      <c r="R14">
        <v>3.7</v>
      </c>
      <c r="S14">
        <v>3</v>
      </c>
      <c r="T14">
        <v>3</v>
      </c>
      <c r="U14" s="15">
        <f t="shared" si="3"/>
        <v>3.41</v>
      </c>
      <c r="V14">
        <v>3.38</v>
      </c>
      <c r="W14">
        <v>3.54</v>
      </c>
      <c r="X14">
        <v>3.31</v>
      </c>
      <c r="Y14" s="15">
        <f t="shared" si="4"/>
        <v>3.4678333333333335</v>
      </c>
      <c r="Z14" s="18">
        <f>SUMPRODUCT(L14:U14,L2:U2/SUM(Weights))</f>
        <v>3.5638000000000001</v>
      </c>
      <c r="AA14" s="18" t="s">
        <v>40</v>
      </c>
      <c r="AB14" s="2">
        <f t="shared" si="5"/>
        <v>0.95034666666666667</v>
      </c>
    </row>
    <row r="15" spans="1:28" x14ac:dyDescent="0.25">
      <c r="A15" s="20"/>
      <c r="B15">
        <v>3.29</v>
      </c>
      <c r="C15">
        <v>3.5</v>
      </c>
      <c r="F15">
        <v>3.04</v>
      </c>
      <c r="G15" s="15">
        <v>3.64</v>
      </c>
      <c r="H15" s="15">
        <v>3.3839999999999999</v>
      </c>
      <c r="I15" s="15">
        <v>3.0739999999999998</v>
      </c>
      <c r="J15" s="15">
        <v>3.5739999999999998</v>
      </c>
      <c r="K15" s="15">
        <v>3.2450000000000001</v>
      </c>
      <c r="L15" s="15">
        <f t="shared" si="0"/>
        <v>3.395</v>
      </c>
      <c r="M15" s="19">
        <v>3.5</v>
      </c>
      <c r="N15" s="15">
        <f t="shared" si="1"/>
        <v>3.2976666666666667</v>
      </c>
      <c r="O15" s="15">
        <f t="shared" si="2"/>
        <v>3.3546666666666667</v>
      </c>
      <c r="P15" s="15">
        <v>3.64</v>
      </c>
      <c r="Q15" s="15">
        <v>3.274</v>
      </c>
      <c r="R15" s="15">
        <v>3.3439999999999999</v>
      </c>
      <c r="S15" s="15">
        <v>3.24</v>
      </c>
      <c r="T15" s="19">
        <v>3.4</v>
      </c>
      <c r="U15" s="15">
        <f t="shared" si="3"/>
        <v>3.5406666666666666</v>
      </c>
      <c r="V15" s="15">
        <v>3.3839999999999999</v>
      </c>
      <c r="W15" s="15">
        <v>3.544</v>
      </c>
      <c r="X15" s="15">
        <v>3.694</v>
      </c>
      <c r="Y15" s="15">
        <f t="shared" si="4"/>
        <v>3.3985999999999996</v>
      </c>
      <c r="Z15" s="18">
        <f>SUMPRODUCT(L15:U15,L2:U2/SUM(Weights))</f>
        <v>3.39899</v>
      </c>
      <c r="AA15" s="18" t="s">
        <v>40</v>
      </c>
      <c r="AB15" s="2">
        <f t="shared" si="5"/>
        <v>0.90639733333333328</v>
      </c>
    </row>
    <row r="16" spans="1:28" x14ac:dyDescent="0.25">
      <c r="A16" s="20"/>
      <c r="B16">
        <v>1.93</v>
      </c>
      <c r="C16">
        <v>2.36</v>
      </c>
      <c r="F16">
        <v>2.13</v>
      </c>
      <c r="G16">
        <v>2.88</v>
      </c>
      <c r="H16">
        <v>3.1</v>
      </c>
      <c r="I16">
        <v>1.5</v>
      </c>
      <c r="J16">
        <v>2.5</v>
      </c>
      <c r="K16">
        <v>3</v>
      </c>
      <c r="L16">
        <f t="shared" si="0"/>
        <v>2.145</v>
      </c>
      <c r="M16">
        <v>3</v>
      </c>
      <c r="N16" s="15">
        <f t="shared" si="1"/>
        <v>2.3333333333333335</v>
      </c>
      <c r="O16" s="15">
        <f t="shared" si="2"/>
        <v>2.7033333333333331</v>
      </c>
      <c r="P16">
        <v>2.64</v>
      </c>
      <c r="Q16">
        <v>3.2</v>
      </c>
      <c r="R16">
        <v>3.2</v>
      </c>
      <c r="S16">
        <v>2.5</v>
      </c>
      <c r="T16">
        <v>2.7</v>
      </c>
      <c r="U16" s="15">
        <f t="shared" si="3"/>
        <v>2.4433333333333334</v>
      </c>
      <c r="V16">
        <v>2.25</v>
      </c>
      <c r="W16">
        <v>2.46</v>
      </c>
      <c r="X16">
        <v>2.62</v>
      </c>
      <c r="Y16" s="15">
        <f t="shared" si="4"/>
        <v>2.6865000000000001</v>
      </c>
      <c r="Z16" s="18">
        <f>SUMPRODUCT(L16:U16,L2:U2/SUM(Weights))</f>
        <v>2.8205000000000005</v>
      </c>
      <c r="AA16" s="18" t="s">
        <v>41</v>
      </c>
      <c r="AB16" s="2">
        <f t="shared" si="5"/>
        <v>0.75213333333333343</v>
      </c>
    </row>
    <row r="17" spans="1:28" ht="15" customHeight="1" x14ac:dyDescent="0.25">
      <c r="A17" s="20"/>
      <c r="B17">
        <v>3.43</v>
      </c>
      <c r="C17">
        <v>3.71</v>
      </c>
      <c r="F17">
        <v>2.88</v>
      </c>
      <c r="G17">
        <v>3</v>
      </c>
      <c r="H17">
        <v>2.75</v>
      </c>
      <c r="I17">
        <v>3.07</v>
      </c>
      <c r="J17">
        <v>3.21</v>
      </c>
      <c r="K17">
        <v>2.93</v>
      </c>
      <c r="L17">
        <f t="shared" si="0"/>
        <v>3.5700000000000003</v>
      </c>
      <c r="M17">
        <v>3</v>
      </c>
      <c r="N17" s="15">
        <f t="shared" si="1"/>
        <v>3.07</v>
      </c>
      <c r="O17" s="15">
        <f t="shared" si="2"/>
        <v>2.8766666666666665</v>
      </c>
      <c r="P17">
        <v>3.64</v>
      </c>
      <c r="Q17">
        <v>3.41</v>
      </c>
      <c r="R17">
        <v>3</v>
      </c>
      <c r="S17">
        <v>3.2</v>
      </c>
      <c r="T17">
        <v>3.1</v>
      </c>
      <c r="U17" s="15">
        <f t="shared" si="3"/>
        <v>3.5633333333333339</v>
      </c>
      <c r="V17">
        <v>3.46</v>
      </c>
      <c r="W17">
        <v>3.77</v>
      </c>
      <c r="X17">
        <v>3.46</v>
      </c>
      <c r="Y17" s="15">
        <f t="shared" si="4"/>
        <v>3.2429999999999999</v>
      </c>
      <c r="Z17" s="18">
        <f>SUMPRODUCT(L17:U17,L2:U2/SUM(Weights))</f>
        <v>3.1972</v>
      </c>
      <c r="AA17" s="18" t="s">
        <v>42</v>
      </c>
      <c r="AB17" s="2">
        <f t="shared" si="5"/>
        <v>0.85258666666666671</v>
      </c>
    </row>
    <row r="18" spans="1:28" x14ac:dyDescent="0.25">
      <c r="A18" s="20"/>
      <c r="B18">
        <v>3.36</v>
      </c>
      <c r="C18">
        <v>3.71</v>
      </c>
      <c r="F18">
        <v>2.75</v>
      </c>
      <c r="G18">
        <v>3</v>
      </c>
      <c r="H18">
        <v>3.25</v>
      </c>
      <c r="I18">
        <v>3.29</v>
      </c>
      <c r="J18">
        <v>3.64</v>
      </c>
      <c r="K18">
        <v>3.36</v>
      </c>
      <c r="L18">
        <f t="shared" si="0"/>
        <v>3.5350000000000001</v>
      </c>
      <c r="M18">
        <v>3.25</v>
      </c>
      <c r="N18" s="15">
        <f t="shared" si="1"/>
        <v>3.4299999999999997</v>
      </c>
      <c r="O18" s="15">
        <f t="shared" si="2"/>
        <v>3</v>
      </c>
      <c r="P18">
        <v>3.95</v>
      </c>
      <c r="Q18">
        <v>3.5</v>
      </c>
      <c r="R18">
        <v>3.17</v>
      </c>
      <c r="S18">
        <v>3.1</v>
      </c>
      <c r="T18">
        <v>3.4</v>
      </c>
      <c r="U18" s="15">
        <f t="shared" si="3"/>
        <v>3.3066666666666666</v>
      </c>
      <c r="V18">
        <v>3</v>
      </c>
      <c r="W18">
        <v>3.15</v>
      </c>
      <c r="X18">
        <v>3.77</v>
      </c>
      <c r="Y18" s="15">
        <f t="shared" si="4"/>
        <v>3.3641666666666667</v>
      </c>
      <c r="Z18" s="18">
        <f>SUMPRODUCT(L18:U18,L2:U2/SUM(Weights))</f>
        <v>3.4018999999999999</v>
      </c>
      <c r="AA18" s="18" t="s">
        <v>40</v>
      </c>
      <c r="AB18" s="2">
        <f t="shared" si="5"/>
        <v>0.90717333333333328</v>
      </c>
    </row>
    <row r="19" spans="1:28" ht="17.25" customHeight="1" x14ac:dyDescent="0.25">
      <c r="A19" s="20"/>
      <c r="B19">
        <v>2.57</v>
      </c>
      <c r="C19">
        <v>2.79</v>
      </c>
      <c r="D19">
        <v>2.86</v>
      </c>
      <c r="E19">
        <v>3.29</v>
      </c>
      <c r="F19">
        <v>3.75</v>
      </c>
      <c r="G19">
        <v>3.75</v>
      </c>
      <c r="H19">
        <v>3.63</v>
      </c>
      <c r="I19">
        <v>3.29</v>
      </c>
      <c r="J19">
        <v>3.57</v>
      </c>
      <c r="K19">
        <v>3.86</v>
      </c>
      <c r="L19">
        <f t="shared" si="0"/>
        <v>2.8774999999999995</v>
      </c>
      <c r="M19">
        <v>3.25</v>
      </c>
      <c r="N19" s="15">
        <f t="shared" si="1"/>
        <v>3.5733333333333328</v>
      </c>
      <c r="O19" s="15">
        <f t="shared" si="2"/>
        <v>3.7099999999999995</v>
      </c>
      <c r="P19">
        <v>2.95</v>
      </c>
      <c r="Q19">
        <v>3.64</v>
      </c>
      <c r="R19">
        <v>3.17</v>
      </c>
      <c r="S19" s="13">
        <v>3.4</v>
      </c>
      <c r="T19">
        <v>2.9</v>
      </c>
      <c r="U19" s="15">
        <f t="shared" si="3"/>
        <v>2.8200000000000003</v>
      </c>
      <c r="V19">
        <v>2.77</v>
      </c>
      <c r="W19">
        <v>2.54</v>
      </c>
      <c r="X19">
        <v>3.15</v>
      </c>
      <c r="Y19" s="15">
        <f t="shared" si="4"/>
        <v>3.2290833333333331</v>
      </c>
      <c r="Z19" s="18">
        <f>SUMPRODUCT(L19:U19,L2:U2/SUM(Weights))</f>
        <v>3.2835499999999995</v>
      </c>
      <c r="AA19" s="18" t="s">
        <v>42</v>
      </c>
      <c r="AB19" s="2">
        <f t="shared" si="5"/>
        <v>0.87561333333333324</v>
      </c>
    </row>
    <row r="20" spans="1:28" x14ac:dyDescent="0.25">
      <c r="A20" s="20"/>
      <c r="B20">
        <v>3.71</v>
      </c>
      <c r="C20">
        <v>3.57</v>
      </c>
      <c r="F20">
        <v>2.88</v>
      </c>
      <c r="G20">
        <v>3.13</v>
      </c>
      <c r="H20">
        <v>3.13</v>
      </c>
      <c r="I20">
        <v>3.14</v>
      </c>
      <c r="J20" s="13">
        <v>3</v>
      </c>
      <c r="K20">
        <v>3.21</v>
      </c>
      <c r="L20">
        <f t="shared" si="0"/>
        <v>3.6399999999999997</v>
      </c>
      <c r="M20">
        <v>3.5</v>
      </c>
      <c r="N20" s="15">
        <f t="shared" si="1"/>
        <v>3.1166666666666671</v>
      </c>
      <c r="O20" s="15">
        <f t="shared" si="2"/>
        <v>3.0466666666666669</v>
      </c>
      <c r="P20">
        <v>3.23</v>
      </c>
      <c r="Q20">
        <v>3.18</v>
      </c>
      <c r="R20">
        <v>3.5</v>
      </c>
      <c r="S20">
        <v>3.2</v>
      </c>
      <c r="T20">
        <v>3.3</v>
      </c>
      <c r="U20" s="15">
        <f t="shared" si="3"/>
        <v>3.5666666666666664</v>
      </c>
      <c r="V20">
        <v>3.46</v>
      </c>
      <c r="W20">
        <v>3.62</v>
      </c>
      <c r="X20">
        <v>3.62</v>
      </c>
      <c r="Y20" s="15">
        <f t="shared" si="4"/>
        <v>3.3280000000000003</v>
      </c>
      <c r="Z20" s="18">
        <f>SUMPRODUCT(L20:U20,L2:U2/SUM(Weights))</f>
        <v>3.2949999999999999</v>
      </c>
      <c r="AA20" s="18" t="s">
        <v>42</v>
      </c>
      <c r="AB20" s="2">
        <f t="shared" si="5"/>
        <v>0.8786666666666666</v>
      </c>
    </row>
    <row r="21" spans="1:28" x14ac:dyDescent="0.25">
      <c r="A21" s="20"/>
      <c r="B21">
        <v>2.86</v>
      </c>
      <c r="C21">
        <v>3.29</v>
      </c>
      <c r="F21">
        <v>3</v>
      </c>
      <c r="G21">
        <v>3.25</v>
      </c>
      <c r="H21">
        <v>3.25</v>
      </c>
      <c r="I21">
        <v>3.07</v>
      </c>
      <c r="J21">
        <v>3.5</v>
      </c>
      <c r="K21">
        <v>3.07</v>
      </c>
      <c r="L21">
        <f t="shared" si="0"/>
        <v>3.0750000000000002</v>
      </c>
      <c r="M21">
        <v>3.25</v>
      </c>
      <c r="N21" s="15">
        <f t="shared" si="1"/>
        <v>3.2133333333333334</v>
      </c>
      <c r="O21" s="15">
        <f t="shared" si="2"/>
        <v>3.1666666666666665</v>
      </c>
      <c r="P21">
        <v>3.41</v>
      </c>
      <c r="Q21">
        <v>3.14</v>
      </c>
      <c r="R21">
        <v>3.33</v>
      </c>
      <c r="S21">
        <v>3.1</v>
      </c>
      <c r="T21">
        <v>2.8</v>
      </c>
      <c r="U21" s="15">
        <f t="shared" si="3"/>
        <v>3.0533333333333332</v>
      </c>
      <c r="V21">
        <v>2.62</v>
      </c>
      <c r="W21">
        <v>3</v>
      </c>
      <c r="X21">
        <v>3.54</v>
      </c>
      <c r="Y21" s="15">
        <f t="shared" si="4"/>
        <v>3.1538333333333339</v>
      </c>
      <c r="Z21" s="18">
        <f>SUMPRODUCT(L21:U21,L2:U2/SUM(Weights))</f>
        <v>3.2046000000000001</v>
      </c>
      <c r="AA21" s="18" t="s">
        <v>42</v>
      </c>
      <c r="AB21" s="2">
        <f t="shared" si="5"/>
        <v>0.85455999999999999</v>
      </c>
    </row>
    <row r="22" spans="1:28" ht="15.75" customHeight="1" x14ac:dyDescent="0.25">
      <c r="A22" s="20"/>
      <c r="B22">
        <v>4</v>
      </c>
      <c r="C22">
        <v>4</v>
      </c>
      <c r="F22">
        <v>3.25</v>
      </c>
      <c r="G22">
        <v>3.38</v>
      </c>
      <c r="H22">
        <v>3.38</v>
      </c>
      <c r="I22">
        <v>3.21</v>
      </c>
      <c r="J22">
        <v>3.29</v>
      </c>
      <c r="K22">
        <v>3.79</v>
      </c>
      <c r="L22">
        <f t="shared" si="0"/>
        <v>4</v>
      </c>
      <c r="M22">
        <v>3.75</v>
      </c>
      <c r="N22" s="15">
        <f t="shared" si="1"/>
        <v>3.4299999999999997</v>
      </c>
      <c r="O22" s="15">
        <f t="shared" si="2"/>
        <v>3.3366666666666664</v>
      </c>
      <c r="P22">
        <v>4</v>
      </c>
      <c r="Q22">
        <v>3.91</v>
      </c>
      <c r="R22">
        <v>4</v>
      </c>
      <c r="S22">
        <v>2.7</v>
      </c>
      <c r="T22">
        <v>3.1</v>
      </c>
      <c r="U22" s="15">
        <f t="shared" si="3"/>
        <v>3.8966666666666665</v>
      </c>
      <c r="V22">
        <v>3.69</v>
      </c>
      <c r="W22">
        <v>4</v>
      </c>
      <c r="X22">
        <v>4</v>
      </c>
      <c r="Y22" s="15">
        <f t="shared" si="4"/>
        <v>3.6123333333333334</v>
      </c>
      <c r="Z22" s="18">
        <f>SUMPRODUCT(L22:U22,L2:U2/SUM(Weights))</f>
        <v>3.7102000000000004</v>
      </c>
      <c r="AA22" s="18" t="s">
        <v>51</v>
      </c>
      <c r="AB22" s="2">
        <f t="shared" si="5"/>
        <v>0.98938666666666675</v>
      </c>
    </row>
    <row r="23" spans="1:28" x14ac:dyDescent="0.25">
      <c r="A23" s="20"/>
      <c r="B23">
        <v>3.07</v>
      </c>
      <c r="C23">
        <v>3.71</v>
      </c>
      <c r="F23">
        <v>3.5</v>
      </c>
      <c r="G23">
        <v>3.75</v>
      </c>
      <c r="H23">
        <v>3.13</v>
      </c>
      <c r="I23">
        <v>3.64</v>
      </c>
      <c r="J23">
        <v>3.57</v>
      </c>
      <c r="K23">
        <v>3.21</v>
      </c>
      <c r="L23">
        <f t="shared" si="0"/>
        <v>3.3899999999999997</v>
      </c>
      <c r="M23">
        <v>4</v>
      </c>
      <c r="N23" s="15">
        <f t="shared" si="1"/>
        <v>3.4733333333333332</v>
      </c>
      <c r="O23">
        <f t="shared" si="2"/>
        <v>3.4599999999999995</v>
      </c>
      <c r="P23">
        <v>3.86</v>
      </c>
      <c r="Q23">
        <v>3.77</v>
      </c>
      <c r="R23">
        <v>3.67</v>
      </c>
      <c r="S23">
        <v>2.8</v>
      </c>
      <c r="T23">
        <v>3.4</v>
      </c>
      <c r="U23">
        <f t="shared" si="3"/>
        <v>3.41</v>
      </c>
      <c r="V23">
        <v>2.92</v>
      </c>
      <c r="W23">
        <v>3.46</v>
      </c>
      <c r="X23">
        <v>3.85</v>
      </c>
      <c r="Y23" s="15">
        <f t="shared" si="4"/>
        <v>3.5233333333333334</v>
      </c>
      <c r="Z23" s="18">
        <f>SUMPRODUCT(L23:U23,L2:U2/SUM(Weights))</f>
        <v>3.6489999999999996</v>
      </c>
      <c r="AA23" s="18" t="s">
        <v>51</v>
      </c>
      <c r="AB23" s="2">
        <f t="shared" si="5"/>
        <v>0.97306666666666652</v>
      </c>
    </row>
    <row r="24" spans="1:28" x14ac:dyDescent="0.25">
      <c r="A24" s="20"/>
      <c r="B24">
        <v>3.14</v>
      </c>
      <c r="C24">
        <v>2.93</v>
      </c>
      <c r="F24">
        <v>2.88</v>
      </c>
      <c r="G24">
        <v>2.88</v>
      </c>
      <c r="H24">
        <v>2.5</v>
      </c>
      <c r="I24">
        <v>3.14</v>
      </c>
      <c r="J24">
        <v>3.14</v>
      </c>
      <c r="K24">
        <v>3.07</v>
      </c>
      <c r="L24">
        <f t="shared" si="0"/>
        <v>3.0350000000000001</v>
      </c>
      <c r="M24">
        <v>3.5</v>
      </c>
      <c r="N24" s="15">
        <f t="shared" si="1"/>
        <v>3.1166666666666667</v>
      </c>
      <c r="O24" s="15">
        <f t="shared" si="2"/>
        <v>2.7533333333333334</v>
      </c>
      <c r="P24">
        <v>3.14</v>
      </c>
      <c r="Q24">
        <v>3.55</v>
      </c>
      <c r="R24">
        <v>3.7</v>
      </c>
      <c r="S24">
        <v>3.2</v>
      </c>
      <c r="T24">
        <v>2.9</v>
      </c>
      <c r="U24" s="15">
        <f t="shared" si="3"/>
        <v>3.1266666666666669</v>
      </c>
      <c r="V24">
        <v>3</v>
      </c>
      <c r="W24">
        <v>3.23</v>
      </c>
      <c r="X24">
        <v>3.15</v>
      </c>
      <c r="Y24" s="15">
        <f t="shared" si="4"/>
        <v>3.2021666666666668</v>
      </c>
      <c r="Z24" s="18">
        <f>SUMPRODUCT(L24:U24,L2:U2/SUM(Weights))</f>
        <v>3.2853000000000003</v>
      </c>
      <c r="AA24" s="18" t="s">
        <v>42</v>
      </c>
      <c r="AB24" s="2">
        <f t="shared" si="5"/>
        <v>0.87608000000000008</v>
      </c>
    </row>
    <row r="25" spans="1:28" x14ac:dyDescent="0.25">
      <c r="A25" s="20"/>
      <c r="B25">
        <v>3.79</v>
      </c>
      <c r="C25">
        <v>3.93</v>
      </c>
      <c r="F25">
        <v>3.38</v>
      </c>
      <c r="G25">
        <v>3.38</v>
      </c>
      <c r="H25">
        <v>3.5</v>
      </c>
      <c r="I25">
        <v>3.29</v>
      </c>
      <c r="J25">
        <v>3.36</v>
      </c>
      <c r="K25">
        <v>3.5</v>
      </c>
      <c r="L25">
        <f t="shared" si="0"/>
        <v>3.8600000000000003</v>
      </c>
      <c r="M25">
        <v>3.5</v>
      </c>
      <c r="N25" s="15">
        <f t="shared" si="1"/>
        <v>3.3833333333333333</v>
      </c>
      <c r="O25" s="15">
        <f t="shared" si="2"/>
        <v>3.42</v>
      </c>
      <c r="P25">
        <v>3.95</v>
      </c>
      <c r="Q25">
        <v>3.36</v>
      </c>
      <c r="R25">
        <v>3.5</v>
      </c>
      <c r="S25">
        <v>2.6</v>
      </c>
      <c r="T25">
        <v>2.9</v>
      </c>
      <c r="U25" s="15">
        <f t="shared" si="3"/>
        <v>3.4133333333333336</v>
      </c>
      <c r="V25">
        <v>2.85</v>
      </c>
      <c r="W25">
        <v>3.54</v>
      </c>
      <c r="X25">
        <v>3.85</v>
      </c>
      <c r="Y25" s="15">
        <f t="shared" si="4"/>
        <v>3.3886666666666665</v>
      </c>
      <c r="Z25" s="18">
        <f>SUMPRODUCT(L25:U25,L2:U2/SUM(Weights))</f>
        <v>3.4573999999999998</v>
      </c>
      <c r="AA25" s="18" t="s">
        <v>40</v>
      </c>
      <c r="AB25" s="2">
        <f t="shared" si="5"/>
        <v>0.92197333333333331</v>
      </c>
    </row>
    <row r="26" spans="1:28" x14ac:dyDescent="0.25">
      <c r="A26" s="20"/>
      <c r="B26">
        <v>3.14</v>
      </c>
      <c r="C26">
        <v>2.93</v>
      </c>
      <c r="F26">
        <v>3</v>
      </c>
      <c r="G26">
        <v>3</v>
      </c>
      <c r="H26">
        <v>3</v>
      </c>
      <c r="I26">
        <v>3.07</v>
      </c>
      <c r="J26">
        <v>2.64</v>
      </c>
      <c r="K26">
        <v>2.93</v>
      </c>
      <c r="L26">
        <f t="shared" si="0"/>
        <v>3.0350000000000001</v>
      </c>
      <c r="M26">
        <v>3</v>
      </c>
      <c r="N26" s="15">
        <f t="shared" si="1"/>
        <v>2.8800000000000003</v>
      </c>
      <c r="O26" s="15">
        <f t="shared" si="2"/>
        <v>3</v>
      </c>
      <c r="P26">
        <v>3.05</v>
      </c>
      <c r="Q26">
        <v>3.18</v>
      </c>
      <c r="R26">
        <v>3.2</v>
      </c>
      <c r="S26">
        <v>3.3</v>
      </c>
      <c r="T26">
        <v>2.8</v>
      </c>
      <c r="U26" s="15">
        <f t="shared" si="3"/>
        <v>2.8966666666666665</v>
      </c>
      <c r="V26">
        <v>2.31</v>
      </c>
      <c r="W26">
        <v>3.15</v>
      </c>
      <c r="X26">
        <v>3.23</v>
      </c>
      <c r="Y26" s="15">
        <f t="shared" si="4"/>
        <v>3.0341666666666667</v>
      </c>
      <c r="Z26" s="18">
        <f>SUMPRODUCT(L26:U26,L2:U2/SUM(Weights))</f>
        <v>3.0370999999999997</v>
      </c>
      <c r="AA26" s="18" t="s">
        <v>42</v>
      </c>
      <c r="AB26" s="2">
        <f t="shared" si="5"/>
        <v>0.80989333333333324</v>
      </c>
    </row>
    <row r="27" spans="1:28" x14ac:dyDescent="0.25">
      <c r="A27" s="20"/>
      <c r="B27">
        <v>3.1</v>
      </c>
      <c r="C27">
        <v>3.43</v>
      </c>
      <c r="F27">
        <v>3</v>
      </c>
      <c r="G27">
        <v>3.13</v>
      </c>
      <c r="H27">
        <v>3.25</v>
      </c>
      <c r="I27">
        <v>3.1</v>
      </c>
      <c r="J27">
        <v>3.29</v>
      </c>
      <c r="K27">
        <v>3.36</v>
      </c>
      <c r="L27">
        <f t="shared" si="0"/>
        <v>3.2650000000000001</v>
      </c>
      <c r="M27">
        <v>3.25</v>
      </c>
      <c r="N27" s="15">
        <f t="shared" si="1"/>
        <v>3.25</v>
      </c>
      <c r="O27" s="15">
        <f t="shared" si="2"/>
        <v>3.1266666666666665</v>
      </c>
      <c r="P27">
        <v>3.77</v>
      </c>
      <c r="Q27">
        <v>3.77</v>
      </c>
      <c r="R27">
        <v>3.5</v>
      </c>
      <c r="S27">
        <v>3</v>
      </c>
      <c r="T27">
        <v>3.3</v>
      </c>
      <c r="U27">
        <f t="shared" si="3"/>
        <v>3.6199999999999997</v>
      </c>
      <c r="V27">
        <v>3.4</v>
      </c>
      <c r="W27">
        <v>3.69</v>
      </c>
      <c r="X27">
        <v>3.77</v>
      </c>
      <c r="Y27" s="15">
        <f t="shared" si="4"/>
        <v>3.3851666666666667</v>
      </c>
      <c r="Z27" s="18">
        <f>SUMPRODUCT(L27:U27,L2:U2/SUM(Weights))</f>
        <v>3.4588000000000001</v>
      </c>
      <c r="AA27" s="18" t="s">
        <v>40</v>
      </c>
      <c r="AB27" s="2">
        <f t="shared" si="5"/>
        <v>0.92234666666666665</v>
      </c>
    </row>
    <row r="28" spans="1:28" x14ac:dyDescent="0.25">
      <c r="Z28" s="21" t="s">
        <v>74</v>
      </c>
    </row>
    <row r="29" spans="1:28" x14ac:dyDescent="0.25">
      <c r="Z29" s="21" t="s">
        <v>75</v>
      </c>
    </row>
    <row r="30" spans="1:28" x14ac:dyDescent="0.25">
      <c r="Z30" s="21" t="s">
        <v>76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37"/>
  <sheetViews>
    <sheetView zoomScale="117" zoomScaleNormal="160" workbookViewId="0">
      <pane xSplit="1" topLeftCell="J1" activePane="topRight" state="frozen"/>
      <selection pane="topRight" activeCell="A3" sqref="A3:A25"/>
    </sheetView>
  </sheetViews>
  <sheetFormatPr defaultRowHeight="15" x14ac:dyDescent="0.25"/>
  <cols>
    <col min="1" max="1" width="22.42578125" customWidth="1"/>
    <col min="6" max="13" width="9.28515625" bestFit="1" customWidth="1"/>
    <col min="14" max="14" width="11.28515625" customWidth="1"/>
    <col min="15" max="15" width="10.140625" customWidth="1"/>
    <col min="16" max="21" width="9.28515625" bestFit="1" customWidth="1"/>
    <col min="25" max="25" width="10.140625" bestFit="1" customWidth="1"/>
    <col min="26" max="26" width="9.140625" style="15"/>
    <col min="27" max="27" width="9" customWidth="1"/>
    <col min="28" max="29" width="9.7109375" style="13" customWidth="1"/>
    <col min="32" max="32" width="12.28515625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15</v>
      </c>
      <c r="G1" t="s">
        <v>16</v>
      </c>
      <c r="H1" t="s">
        <v>17</v>
      </c>
      <c r="I1" t="s">
        <v>29</v>
      </c>
      <c r="J1" t="s">
        <v>30</v>
      </c>
      <c r="K1" t="s">
        <v>31</v>
      </c>
      <c r="L1" t="s">
        <v>33</v>
      </c>
      <c r="M1" t="s">
        <v>4</v>
      </c>
      <c r="N1" t="s">
        <v>52</v>
      </c>
      <c r="O1" t="s">
        <v>54</v>
      </c>
      <c r="P1" t="s">
        <v>18</v>
      </c>
      <c r="Q1" t="s">
        <v>19</v>
      </c>
      <c r="R1" t="s">
        <v>21</v>
      </c>
      <c r="S1" t="s">
        <v>22</v>
      </c>
      <c r="T1" t="s">
        <v>26</v>
      </c>
      <c r="U1" t="s">
        <v>34</v>
      </c>
      <c r="V1" t="s">
        <v>23</v>
      </c>
      <c r="W1" t="s">
        <v>72</v>
      </c>
      <c r="X1" t="s">
        <v>73</v>
      </c>
      <c r="Y1" t="s">
        <v>32</v>
      </c>
      <c r="Z1" s="15" t="s">
        <v>43</v>
      </c>
    </row>
    <row r="2" spans="1:30" s="2" customFormat="1" ht="14.25" customHeight="1" x14ac:dyDescent="0.25">
      <c r="A2" s="2" t="s">
        <v>35</v>
      </c>
      <c r="L2" s="2">
        <v>0.02</v>
      </c>
      <c r="M2" s="2">
        <v>0.1</v>
      </c>
      <c r="N2" s="2">
        <v>0.15</v>
      </c>
      <c r="O2" s="2">
        <v>0.09</v>
      </c>
      <c r="P2" s="2">
        <v>0.15</v>
      </c>
      <c r="Q2" s="2">
        <v>0.15</v>
      </c>
      <c r="R2" s="2">
        <v>0.2</v>
      </c>
      <c r="S2" s="2">
        <v>0.01</v>
      </c>
      <c r="T2" s="2">
        <v>0.1</v>
      </c>
      <c r="U2" s="2">
        <v>0.03</v>
      </c>
      <c r="Y2" s="2">
        <f>SUM(L2:U2)</f>
        <v>1</v>
      </c>
      <c r="Z2" s="15"/>
      <c r="AB2" s="14" t="s">
        <v>77</v>
      </c>
      <c r="AC2" s="14"/>
    </row>
    <row r="3" spans="1:30" x14ac:dyDescent="0.25">
      <c r="B3">
        <v>3</v>
      </c>
      <c r="C3">
        <v>3</v>
      </c>
      <c r="D3">
        <v>4</v>
      </c>
      <c r="E3">
        <v>3.79</v>
      </c>
      <c r="F3">
        <v>4</v>
      </c>
      <c r="G3">
        <v>3.38</v>
      </c>
      <c r="H3">
        <v>3</v>
      </c>
      <c r="I3">
        <v>2.86</v>
      </c>
      <c r="J3">
        <v>2.79</v>
      </c>
      <c r="K3">
        <v>2.93</v>
      </c>
      <c r="L3">
        <f t="shared" ref="L3:L27" si="0">AVERAGE(B3:E3)</f>
        <v>3.4474999999999998</v>
      </c>
      <c r="M3">
        <v>3.5</v>
      </c>
      <c r="N3" s="15">
        <f t="shared" ref="N3:N27" si="1">AVERAGE(I3:K3)</f>
        <v>2.86</v>
      </c>
      <c r="O3" s="15">
        <f t="shared" ref="O3:O27" si="2">AVERAGE(F3:H3)</f>
        <v>3.4599999999999995</v>
      </c>
      <c r="P3">
        <v>3.45</v>
      </c>
      <c r="Q3">
        <v>3</v>
      </c>
      <c r="R3">
        <v>3</v>
      </c>
      <c r="S3">
        <v>3.1</v>
      </c>
      <c r="T3">
        <v>3.31</v>
      </c>
      <c r="U3" s="15">
        <f t="shared" ref="U3:U27" si="3">AVERAGE(V3:X3)</f>
        <v>3.3066666666666666</v>
      </c>
      <c r="V3">
        <v>3</v>
      </c>
      <c r="W3">
        <v>3</v>
      </c>
      <c r="X3">
        <v>3.92</v>
      </c>
      <c r="Y3" s="15">
        <f>AVERAGE(L3:U3)</f>
        <v>3.2434166666666662</v>
      </c>
      <c r="Z3" s="15">
        <f>SUMPRODUCT(L3:U3,L2:U2/SUM(Weights))</f>
        <v>3.1880500000000005</v>
      </c>
      <c r="AA3" s="22" t="s">
        <v>42</v>
      </c>
      <c r="AB3" s="14">
        <f>Z3/3.7</f>
        <v>0.86163513513513523</v>
      </c>
      <c r="AC3" s="14"/>
      <c r="AD3" s="2"/>
    </row>
    <row r="4" spans="1:30" x14ac:dyDescent="0.25">
      <c r="B4">
        <v>3.43</v>
      </c>
      <c r="C4">
        <v>3.64</v>
      </c>
      <c r="D4">
        <v>3.79</v>
      </c>
      <c r="F4">
        <v>3</v>
      </c>
      <c r="G4">
        <v>3.5</v>
      </c>
      <c r="H4">
        <v>3.38</v>
      </c>
      <c r="I4">
        <v>3.07</v>
      </c>
      <c r="J4">
        <v>3.5</v>
      </c>
      <c r="K4">
        <v>3.29</v>
      </c>
      <c r="L4">
        <f t="shared" si="0"/>
        <v>3.6199999999999997</v>
      </c>
      <c r="M4">
        <v>4</v>
      </c>
      <c r="N4" s="15">
        <f t="shared" si="1"/>
        <v>3.2866666666666666</v>
      </c>
      <c r="O4" s="15">
        <f t="shared" si="2"/>
        <v>3.293333333333333</v>
      </c>
      <c r="P4">
        <v>3.82</v>
      </c>
      <c r="Q4">
        <v>3.27</v>
      </c>
      <c r="R4">
        <v>3.67</v>
      </c>
      <c r="S4">
        <v>3</v>
      </c>
      <c r="T4">
        <v>2.6</v>
      </c>
      <c r="U4" s="15">
        <f t="shared" si="3"/>
        <v>3.75</v>
      </c>
      <c r="V4">
        <v>3.5</v>
      </c>
      <c r="W4">
        <v>3.83</v>
      </c>
      <c r="X4">
        <v>3.92</v>
      </c>
      <c r="Y4" s="15">
        <f>AVERAGE(L4:U4)</f>
        <v>3.431</v>
      </c>
      <c r="Z4" s="15">
        <f>SUMPRODUCT(L4:U4,L2:U2/SUM(Weights))</f>
        <v>3.4617999999999993</v>
      </c>
      <c r="AA4" s="15" t="s">
        <v>40</v>
      </c>
      <c r="AB4" s="14">
        <f>Z4/3.7</f>
        <v>0.93562162162162144</v>
      </c>
      <c r="AC4" s="14"/>
      <c r="AD4" s="2"/>
    </row>
    <row r="5" spans="1:30" x14ac:dyDescent="0.25">
      <c r="B5">
        <v>2.4300000000000002</v>
      </c>
      <c r="C5">
        <v>2.71</v>
      </c>
      <c r="D5">
        <v>2.57</v>
      </c>
      <c r="F5">
        <v>2.88</v>
      </c>
      <c r="G5">
        <v>3.63</v>
      </c>
      <c r="H5">
        <v>3.38</v>
      </c>
      <c r="I5">
        <v>2.71</v>
      </c>
      <c r="J5">
        <v>3.57</v>
      </c>
      <c r="K5">
        <v>3.5</v>
      </c>
      <c r="L5">
        <f t="shared" si="0"/>
        <v>2.5700000000000003</v>
      </c>
      <c r="M5">
        <v>3.8</v>
      </c>
      <c r="N5" s="15">
        <f t="shared" si="1"/>
        <v>3.26</v>
      </c>
      <c r="O5" s="15">
        <f t="shared" si="2"/>
        <v>3.2966666666666669</v>
      </c>
      <c r="P5">
        <v>2.95</v>
      </c>
      <c r="Q5">
        <v>3.64</v>
      </c>
      <c r="R5">
        <v>3.83</v>
      </c>
      <c r="S5">
        <v>3.1</v>
      </c>
      <c r="T5">
        <v>3.6</v>
      </c>
      <c r="U5" s="15">
        <f t="shared" si="3"/>
        <v>2.9233333333333333</v>
      </c>
      <c r="V5">
        <v>3</v>
      </c>
      <c r="W5">
        <v>2.77</v>
      </c>
      <c r="X5">
        <v>3</v>
      </c>
      <c r="Y5" s="15">
        <f t="shared" ref="Y5:Y20" si="4">AVERAGE(L5:U5)</f>
        <v>3.2969999999999997</v>
      </c>
      <c r="Z5" s="15">
        <f>SUMPRODUCT(L5:U5,L2:U2/SUM(Weights))</f>
        <v>3.4502999999999995</v>
      </c>
      <c r="AA5" s="15" t="s">
        <v>40</v>
      </c>
      <c r="AB5" s="14">
        <f>Z5/3.7</f>
        <v>0.9325135135135133</v>
      </c>
      <c r="AC5" s="14"/>
      <c r="AD5" s="2"/>
    </row>
    <row r="6" spans="1:30" x14ac:dyDescent="0.25">
      <c r="B6">
        <v>3.86</v>
      </c>
      <c r="C6">
        <v>4</v>
      </c>
      <c r="D6">
        <v>4</v>
      </c>
      <c r="F6">
        <v>3</v>
      </c>
      <c r="G6">
        <v>3</v>
      </c>
      <c r="H6">
        <v>3.13</v>
      </c>
      <c r="I6">
        <v>3.21</v>
      </c>
      <c r="J6">
        <v>3</v>
      </c>
      <c r="K6">
        <v>3.57</v>
      </c>
      <c r="L6">
        <f t="shared" si="0"/>
        <v>3.9533333333333331</v>
      </c>
      <c r="M6">
        <v>3</v>
      </c>
      <c r="N6" s="15">
        <f t="shared" si="1"/>
        <v>3.26</v>
      </c>
      <c r="O6" s="15">
        <f t="shared" si="2"/>
        <v>3.043333333333333</v>
      </c>
      <c r="P6">
        <v>3.91</v>
      </c>
      <c r="Q6">
        <v>3.23</v>
      </c>
      <c r="R6">
        <v>3.5</v>
      </c>
      <c r="S6">
        <v>3.1</v>
      </c>
      <c r="T6">
        <v>3.26</v>
      </c>
      <c r="U6" s="15">
        <f t="shared" si="3"/>
        <v>3.5366666666666666</v>
      </c>
      <c r="V6">
        <v>3.15</v>
      </c>
      <c r="W6">
        <v>3.46</v>
      </c>
      <c r="X6">
        <v>4</v>
      </c>
      <c r="Y6" s="15">
        <f t="shared" si="4"/>
        <v>3.3793333333333337</v>
      </c>
      <c r="Z6" s="15">
        <f>SUMPRODUCT(L6:U6,L2:U2/SUM(Weights))</f>
        <v>3.376066666666667</v>
      </c>
      <c r="AA6" s="15" t="s">
        <v>42</v>
      </c>
      <c r="AB6" s="14">
        <f>Z6/3.7</f>
        <v>0.91245045045045048</v>
      </c>
      <c r="AC6" s="14"/>
      <c r="AD6" s="2"/>
    </row>
    <row r="7" spans="1:30" x14ac:dyDescent="0.25">
      <c r="B7">
        <v>3.07</v>
      </c>
      <c r="C7">
        <v>4</v>
      </c>
      <c r="F7">
        <v>2.88</v>
      </c>
      <c r="G7">
        <v>2.88</v>
      </c>
      <c r="H7">
        <v>3.13</v>
      </c>
      <c r="I7">
        <v>3.21</v>
      </c>
      <c r="J7">
        <v>3.14</v>
      </c>
      <c r="K7">
        <v>3.5</v>
      </c>
      <c r="L7">
        <f t="shared" si="0"/>
        <v>3.5350000000000001</v>
      </c>
      <c r="M7">
        <v>3.5</v>
      </c>
      <c r="N7" s="15">
        <f t="shared" si="1"/>
        <v>3.2833333333333332</v>
      </c>
      <c r="O7" s="15">
        <f t="shared" si="2"/>
        <v>2.9633333333333334</v>
      </c>
      <c r="P7">
        <v>3.91</v>
      </c>
      <c r="Q7">
        <v>3</v>
      </c>
      <c r="R7">
        <v>3</v>
      </c>
      <c r="S7">
        <v>3</v>
      </c>
      <c r="T7">
        <v>2.62</v>
      </c>
      <c r="U7" s="15">
        <f t="shared" si="3"/>
        <v>3.5966666666666662</v>
      </c>
      <c r="V7">
        <v>3.25</v>
      </c>
      <c r="W7">
        <v>3.69</v>
      </c>
      <c r="X7">
        <v>3.85</v>
      </c>
      <c r="Y7" s="15">
        <f t="shared" si="4"/>
        <v>3.2408333333333332</v>
      </c>
      <c r="Z7" s="15">
        <f>SUMPRODUCT(L7:U7,L2:U2/SUM(Weights))</f>
        <v>3.2162999999999999</v>
      </c>
      <c r="AA7" s="15" t="s">
        <v>42</v>
      </c>
      <c r="AB7" s="14">
        <f>Z7/3.7</f>
        <v>0.86927027027027026</v>
      </c>
      <c r="AC7" s="14"/>
      <c r="AD7" s="2"/>
    </row>
    <row r="8" spans="1:30" x14ac:dyDescent="0.25">
      <c r="B8">
        <v>4</v>
      </c>
      <c r="C8">
        <v>3.36</v>
      </c>
      <c r="F8">
        <v>2.63</v>
      </c>
      <c r="G8">
        <v>3.38</v>
      </c>
      <c r="H8">
        <v>3</v>
      </c>
      <c r="I8">
        <v>3.57</v>
      </c>
      <c r="J8">
        <v>3.64</v>
      </c>
      <c r="K8">
        <v>3.43</v>
      </c>
      <c r="L8">
        <f t="shared" si="0"/>
        <v>3.6799999999999997</v>
      </c>
      <c r="M8">
        <v>3.8</v>
      </c>
      <c r="N8" s="15">
        <f t="shared" si="1"/>
        <v>3.5466666666666669</v>
      </c>
      <c r="O8" s="15">
        <f t="shared" si="2"/>
        <v>3.0033333333333334</v>
      </c>
      <c r="P8">
        <v>3.95</v>
      </c>
      <c r="Q8">
        <v>3.64</v>
      </c>
      <c r="R8">
        <v>3.7</v>
      </c>
      <c r="S8">
        <v>3.5</v>
      </c>
      <c r="T8">
        <v>3.26</v>
      </c>
      <c r="U8" s="15">
        <f t="shared" si="3"/>
        <v>3.8733333333333335</v>
      </c>
      <c r="V8">
        <v>3.62</v>
      </c>
      <c r="W8">
        <v>4</v>
      </c>
      <c r="X8">
        <v>4</v>
      </c>
      <c r="Y8" s="15">
        <f t="shared" si="4"/>
        <v>3.5953333333333335</v>
      </c>
      <c r="Z8" s="15">
        <f>SUMPRODUCT(L8:U8,L2:U2/SUM(Weights))</f>
        <v>3.6116000000000006</v>
      </c>
      <c r="AA8" s="15" t="s">
        <v>108</v>
      </c>
      <c r="AB8" s="14">
        <f>Z8/3.7</f>
        <v>0.97610810810810822</v>
      </c>
      <c r="AC8" s="14" t="s">
        <v>51</v>
      </c>
      <c r="AD8" s="2"/>
    </row>
    <row r="9" spans="1:30" x14ac:dyDescent="0.25">
      <c r="B9">
        <v>3.07</v>
      </c>
      <c r="C9">
        <v>3.71</v>
      </c>
      <c r="F9">
        <v>2.88</v>
      </c>
      <c r="G9">
        <v>2.63</v>
      </c>
      <c r="H9">
        <v>3</v>
      </c>
      <c r="I9">
        <v>2.86</v>
      </c>
      <c r="J9">
        <v>2.64</v>
      </c>
      <c r="K9">
        <v>2.79</v>
      </c>
      <c r="L9">
        <f t="shared" si="0"/>
        <v>3.3899999999999997</v>
      </c>
      <c r="M9">
        <v>3</v>
      </c>
      <c r="N9" s="15">
        <f t="shared" si="1"/>
        <v>2.7633333333333332</v>
      </c>
      <c r="O9" s="15">
        <f t="shared" si="2"/>
        <v>2.8366666666666664</v>
      </c>
      <c r="P9">
        <v>3.9</v>
      </c>
      <c r="Q9">
        <v>2.82</v>
      </c>
      <c r="R9">
        <v>3</v>
      </c>
      <c r="S9">
        <v>2.9</v>
      </c>
      <c r="T9">
        <v>2.52</v>
      </c>
      <c r="U9" s="15">
        <f t="shared" si="3"/>
        <v>3.4566666666666666</v>
      </c>
      <c r="V9">
        <v>2.83</v>
      </c>
      <c r="W9">
        <v>3.85</v>
      </c>
      <c r="X9">
        <v>3.69</v>
      </c>
      <c r="Y9" s="15">
        <f t="shared" si="4"/>
        <v>3.0586666666666664</v>
      </c>
      <c r="Z9" s="15">
        <f>SUMPRODUCT(L9:U9,L2:U2/SUM(Weights))</f>
        <v>3.0302999999999995</v>
      </c>
      <c r="AA9" s="15" t="s">
        <v>42</v>
      </c>
      <c r="AB9" s="14">
        <f>Z9/3.7</f>
        <v>0.81899999999999984</v>
      </c>
      <c r="AC9" s="14"/>
      <c r="AD9" s="2"/>
    </row>
    <row r="10" spans="1:30" x14ac:dyDescent="0.25">
      <c r="B10">
        <v>3.29</v>
      </c>
      <c r="C10">
        <v>3.14</v>
      </c>
      <c r="F10">
        <v>4</v>
      </c>
      <c r="G10">
        <v>3.88</v>
      </c>
      <c r="H10">
        <v>3.38</v>
      </c>
      <c r="I10">
        <v>4</v>
      </c>
      <c r="J10">
        <v>3.86</v>
      </c>
      <c r="K10">
        <v>3.71</v>
      </c>
      <c r="L10">
        <f t="shared" si="0"/>
        <v>3.2149999999999999</v>
      </c>
      <c r="M10">
        <v>3.5</v>
      </c>
      <c r="N10" s="15">
        <f t="shared" si="1"/>
        <v>3.8566666666666669</v>
      </c>
      <c r="O10" s="15">
        <f t="shared" si="2"/>
        <v>3.7533333333333334</v>
      </c>
      <c r="P10">
        <v>3</v>
      </c>
      <c r="Q10">
        <v>3.82</v>
      </c>
      <c r="R10">
        <v>3.83</v>
      </c>
      <c r="S10">
        <v>3.1</v>
      </c>
      <c r="T10">
        <v>3.17</v>
      </c>
      <c r="U10" s="15">
        <f t="shared" si="3"/>
        <v>3.41</v>
      </c>
      <c r="V10">
        <v>3.08</v>
      </c>
      <c r="W10">
        <v>3.15</v>
      </c>
      <c r="X10">
        <v>4</v>
      </c>
      <c r="Y10" s="15">
        <f t="shared" si="4"/>
        <v>3.4655</v>
      </c>
      <c r="Z10" s="15">
        <f>SUMPRODUCT(L10:U10,L2:U2/SUM(Weights))</f>
        <v>3.5699000000000005</v>
      </c>
      <c r="AA10" s="15" t="s">
        <v>51</v>
      </c>
      <c r="AB10" s="14">
        <f>Z10/3.7</f>
        <v>0.96483783783783794</v>
      </c>
      <c r="AC10" s="14" t="s">
        <v>51</v>
      </c>
      <c r="AD10" s="2"/>
    </row>
    <row r="11" spans="1:30" ht="13.9" customHeight="1" x14ac:dyDescent="0.25">
      <c r="B11">
        <v>3.07</v>
      </c>
      <c r="C11">
        <v>3.21</v>
      </c>
      <c r="D11">
        <v>2.57</v>
      </c>
      <c r="E11">
        <v>3.29</v>
      </c>
      <c r="F11">
        <v>3</v>
      </c>
      <c r="G11">
        <v>3.75</v>
      </c>
      <c r="H11">
        <v>3.38</v>
      </c>
      <c r="I11">
        <v>3.5</v>
      </c>
      <c r="J11">
        <v>3.64</v>
      </c>
      <c r="K11">
        <v>3.57</v>
      </c>
      <c r="L11">
        <f>AVERAGE(B11:E11)</f>
        <v>3.0350000000000001</v>
      </c>
      <c r="M11">
        <v>3</v>
      </c>
      <c r="N11" s="15">
        <f t="shared" si="1"/>
        <v>3.5700000000000003</v>
      </c>
      <c r="O11" s="15">
        <f t="shared" si="2"/>
        <v>3.3766666666666665</v>
      </c>
      <c r="P11">
        <v>3.55</v>
      </c>
      <c r="Q11">
        <v>3.45</v>
      </c>
      <c r="R11">
        <v>3.67</v>
      </c>
      <c r="S11">
        <v>3.3</v>
      </c>
      <c r="T11">
        <v>2.36</v>
      </c>
      <c r="U11" s="15">
        <f t="shared" si="3"/>
        <v>3.4600000000000004</v>
      </c>
      <c r="V11">
        <v>3.69</v>
      </c>
      <c r="W11">
        <v>3.46</v>
      </c>
      <c r="X11">
        <v>3.23</v>
      </c>
      <c r="Y11" s="15">
        <f t="shared" si="4"/>
        <v>3.2771666666666661</v>
      </c>
      <c r="Z11" s="15">
        <f>SUMPRODUCT(L11:U11,L2:U2/SUM(Weights))</f>
        <v>3.3569</v>
      </c>
      <c r="AA11" s="22" t="s">
        <v>42</v>
      </c>
      <c r="AB11" s="14">
        <f>Z11/3.7</f>
        <v>0.90727027027027018</v>
      </c>
      <c r="AC11" s="14"/>
      <c r="AD11" s="2"/>
    </row>
    <row r="12" spans="1:30" ht="15.75" customHeight="1" x14ac:dyDescent="0.25">
      <c r="B12">
        <v>3.93</v>
      </c>
      <c r="C12">
        <v>3.93</v>
      </c>
      <c r="D12">
        <v>3.14</v>
      </c>
      <c r="E12">
        <v>3.07</v>
      </c>
      <c r="F12">
        <v>3.63</v>
      </c>
      <c r="G12">
        <v>3.5</v>
      </c>
      <c r="H12">
        <v>3.5</v>
      </c>
      <c r="I12">
        <v>3.43</v>
      </c>
      <c r="J12">
        <v>3.79</v>
      </c>
      <c r="K12">
        <v>3.71</v>
      </c>
      <c r="L12">
        <f t="shared" si="0"/>
        <v>3.5175000000000001</v>
      </c>
      <c r="M12">
        <v>4</v>
      </c>
      <c r="N12" s="15">
        <f t="shared" si="1"/>
        <v>3.6433333333333331</v>
      </c>
      <c r="O12" s="15">
        <f t="shared" si="2"/>
        <v>3.543333333333333</v>
      </c>
      <c r="P12">
        <v>3.57</v>
      </c>
      <c r="Q12">
        <v>3.59</v>
      </c>
      <c r="R12">
        <v>3.67</v>
      </c>
      <c r="S12">
        <v>3</v>
      </c>
      <c r="T12">
        <v>2.93</v>
      </c>
      <c r="U12" s="15">
        <f t="shared" si="3"/>
        <v>3.7433333333333336</v>
      </c>
      <c r="V12">
        <v>4</v>
      </c>
      <c r="W12">
        <v>4</v>
      </c>
      <c r="X12">
        <v>3.23</v>
      </c>
      <c r="Y12" s="15">
        <f t="shared" si="4"/>
        <v>3.5207499999999996</v>
      </c>
      <c r="Z12" s="15">
        <f>SUMPRODUCT(L12:U12,L2:U2/SUM(Weights))</f>
        <v>3.5790499999999996</v>
      </c>
      <c r="AA12" s="15" t="s">
        <v>51</v>
      </c>
      <c r="AB12" s="14">
        <f>Z12/3.7</f>
        <v>0.96731081081081072</v>
      </c>
      <c r="AC12" s="14" t="s">
        <v>51</v>
      </c>
      <c r="AD12" s="2"/>
    </row>
    <row r="13" spans="1:30" x14ac:dyDescent="0.25">
      <c r="B13">
        <v>2.64</v>
      </c>
      <c r="C13">
        <v>3</v>
      </c>
      <c r="F13">
        <v>3.25</v>
      </c>
      <c r="G13">
        <v>3.38</v>
      </c>
      <c r="H13">
        <v>3.13</v>
      </c>
      <c r="I13">
        <v>3.5</v>
      </c>
      <c r="J13">
        <v>3.5</v>
      </c>
      <c r="K13">
        <v>3.86</v>
      </c>
      <c r="L13">
        <f t="shared" si="0"/>
        <v>2.8200000000000003</v>
      </c>
      <c r="M13">
        <v>4</v>
      </c>
      <c r="N13" s="15">
        <f t="shared" si="1"/>
        <v>3.6199999999999997</v>
      </c>
      <c r="O13" s="15">
        <f t="shared" si="2"/>
        <v>3.2533333333333334</v>
      </c>
      <c r="P13">
        <v>3.14</v>
      </c>
      <c r="Q13">
        <v>3.8</v>
      </c>
      <c r="R13">
        <v>3.8</v>
      </c>
      <c r="S13" s="13">
        <v>3.2</v>
      </c>
      <c r="T13">
        <v>3.07</v>
      </c>
      <c r="U13" s="15">
        <f t="shared" si="3"/>
        <v>2.9233333333333333</v>
      </c>
      <c r="V13">
        <v>2.77</v>
      </c>
      <c r="W13">
        <v>3</v>
      </c>
      <c r="X13">
        <v>3</v>
      </c>
      <c r="Y13" s="15">
        <f t="shared" si="4"/>
        <v>3.3626666666666667</v>
      </c>
      <c r="Z13" s="15">
        <f>SUMPRODUCT(L13:U13,L2:U2/SUM(Weights))</f>
        <v>3.5198999999999994</v>
      </c>
      <c r="AA13" s="15" t="s">
        <v>107</v>
      </c>
      <c r="AB13" s="14">
        <f>Z13/3.7</f>
        <v>0.95132432432432412</v>
      </c>
      <c r="AC13" s="14"/>
      <c r="AD13" s="2"/>
    </row>
    <row r="14" spans="1:30" x14ac:dyDescent="0.25">
      <c r="B14">
        <v>4</v>
      </c>
      <c r="C14">
        <v>4</v>
      </c>
      <c r="D14">
        <v>3</v>
      </c>
      <c r="F14">
        <v>3</v>
      </c>
      <c r="G14">
        <v>3.13</v>
      </c>
      <c r="H14">
        <v>3</v>
      </c>
      <c r="I14">
        <v>3.29</v>
      </c>
      <c r="J14">
        <v>3.36</v>
      </c>
      <c r="K14">
        <v>3</v>
      </c>
      <c r="L14">
        <f t="shared" si="0"/>
        <v>3.6666666666666665</v>
      </c>
      <c r="M14">
        <v>3.5</v>
      </c>
      <c r="N14" s="15">
        <f t="shared" si="1"/>
        <v>3.2166666666666668</v>
      </c>
      <c r="O14" s="15">
        <f t="shared" si="2"/>
        <v>3.043333333333333</v>
      </c>
      <c r="P14">
        <v>3.98</v>
      </c>
      <c r="Q14">
        <v>3.55</v>
      </c>
      <c r="R14">
        <v>3.67</v>
      </c>
      <c r="S14">
        <v>3.6</v>
      </c>
      <c r="T14">
        <v>3.6</v>
      </c>
      <c r="U14" s="15">
        <f t="shared" si="3"/>
        <v>3.8233333333333337</v>
      </c>
      <c r="V14">
        <v>3.62</v>
      </c>
      <c r="W14">
        <v>4</v>
      </c>
      <c r="X14">
        <v>3.85</v>
      </c>
      <c r="Y14" s="15">
        <f t="shared" si="4"/>
        <v>3.5649999999999999</v>
      </c>
      <c r="Z14" s="15">
        <f>SUMPRODUCT(L14:U14,L2:U2/SUM(Weights))</f>
        <v>3.5539333333333332</v>
      </c>
      <c r="AA14" t="s">
        <v>40</v>
      </c>
      <c r="AB14" s="14">
        <f>Z14/3.7</f>
        <v>0.96052252252252246</v>
      </c>
      <c r="AC14" s="14" t="s">
        <v>51</v>
      </c>
      <c r="AD14" s="2"/>
    </row>
    <row r="15" spans="1:30" x14ac:dyDescent="0.25">
      <c r="B15">
        <v>2.5</v>
      </c>
      <c r="C15">
        <v>3.43</v>
      </c>
      <c r="D15">
        <v>3.21</v>
      </c>
      <c r="F15">
        <v>2.38</v>
      </c>
      <c r="G15" s="15">
        <v>3.5</v>
      </c>
      <c r="H15" s="15">
        <v>3.25</v>
      </c>
      <c r="I15" s="15">
        <v>3</v>
      </c>
      <c r="J15" s="15">
        <v>3.5</v>
      </c>
      <c r="K15" s="15">
        <v>3.36</v>
      </c>
      <c r="L15" s="15">
        <f t="shared" si="0"/>
        <v>3.0466666666666669</v>
      </c>
      <c r="M15" s="19">
        <v>3.5</v>
      </c>
      <c r="N15" s="15">
        <f t="shared" si="1"/>
        <v>3.2866666666666666</v>
      </c>
      <c r="O15" s="15">
        <f t="shared" si="2"/>
        <v>3.043333333333333</v>
      </c>
      <c r="P15" s="15">
        <v>3.57</v>
      </c>
      <c r="Q15">
        <v>3.55</v>
      </c>
      <c r="R15" s="15">
        <v>3.67</v>
      </c>
      <c r="S15" s="15">
        <v>3.1</v>
      </c>
      <c r="T15">
        <v>2.86</v>
      </c>
      <c r="U15" s="15">
        <f t="shared" si="3"/>
        <v>2.9733333333333332</v>
      </c>
      <c r="V15" s="15">
        <v>2.23</v>
      </c>
      <c r="W15" s="15">
        <v>3.38</v>
      </c>
      <c r="X15" s="15">
        <v>3.31</v>
      </c>
      <c r="Y15" s="15">
        <f t="shared" si="4"/>
        <v>3.2600000000000002</v>
      </c>
      <c r="Z15" s="15">
        <f>SUMPRODUCT(L15:U15,L2:U2/SUM(Weights))</f>
        <v>3.3860333333333337</v>
      </c>
      <c r="AA15" s="15" t="s">
        <v>42</v>
      </c>
      <c r="AB15" s="14">
        <f>Z15/3.7</f>
        <v>0.91514414414414424</v>
      </c>
      <c r="AC15" s="14"/>
      <c r="AD15" s="2"/>
    </row>
    <row r="16" spans="1:30" x14ac:dyDescent="0.25">
      <c r="B16">
        <v>1.93</v>
      </c>
      <c r="C16">
        <v>2.71</v>
      </c>
      <c r="F16">
        <v>2.5</v>
      </c>
      <c r="G16">
        <v>3</v>
      </c>
      <c r="H16">
        <v>2.75</v>
      </c>
      <c r="I16">
        <v>2.4300000000000002</v>
      </c>
      <c r="J16">
        <v>2.79</v>
      </c>
      <c r="K16">
        <v>3.14</v>
      </c>
      <c r="L16">
        <f t="shared" si="0"/>
        <v>2.3199999999999998</v>
      </c>
      <c r="M16">
        <v>3.25</v>
      </c>
      <c r="N16" s="15">
        <f t="shared" si="1"/>
        <v>2.7866666666666671</v>
      </c>
      <c r="O16" s="15">
        <f t="shared" si="2"/>
        <v>2.75</v>
      </c>
      <c r="P16">
        <v>2.68</v>
      </c>
      <c r="Q16" s="15">
        <v>3.09</v>
      </c>
      <c r="R16">
        <v>3.5</v>
      </c>
      <c r="S16">
        <v>2.5</v>
      </c>
      <c r="T16" s="19">
        <v>2.57</v>
      </c>
      <c r="U16" s="15">
        <f t="shared" si="3"/>
        <v>2.4333333333333331</v>
      </c>
      <c r="V16">
        <v>2.15</v>
      </c>
      <c r="W16">
        <v>2.38</v>
      </c>
      <c r="X16">
        <v>2.77</v>
      </c>
      <c r="Y16" s="15">
        <f t="shared" si="4"/>
        <v>2.7879999999999998</v>
      </c>
      <c r="Z16" s="15">
        <f>SUMPRODUCT(L16:U16,L2:U2/SUM(Weights))</f>
        <v>2.9574000000000003</v>
      </c>
      <c r="AA16" s="15" t="s">
        <v>41</v>
      </c>
      <c r="AB16" s="14">
        <f>Z16/3.7</f>
        <v>0.79929729729729737</v>
      </c>
      <c r="AC16" s="14"/>
      <c r="AD16" s="2"/>
    </row>
    <row r="17" spans="2:30" ht="15" customHeight="1" x14ac:dyDescent="0.25">
      <c r="B17">
        <v>4</v>
      </c>
      <c r="C17">
        <v>4</v>
      </c>
      <c r="D17">
        <v>3.64</v>
      </c>
      <c r="F17">
        <v>3.13</v>
      </c>
      <c r="G17">
        <v>3.38</v>
      </c>
      <c r="H17">
        <v>3.13</v>
      </c>
      <c r="I17">
        <v>3.29</v>
      </c>
      <c r="J17">
        <v>3.21</v>
      </c>
      <c r="K17">
        <v>3.07</v>
      </c>
      <c r="L17">
        <f t="shared" si="0"/>
        <v>3.8800000000000003</v>
      </c>
      <c r="M17">
        <v>3</v>
      </c>
      <c r="N17" s="15">
        <f t="shared" si="1"/>
        <v>3.19</v>
      </c>
      <c r="O17" s="15">
        <f t="shared" si="2"/>
        <v>3.2133333333333334</v>
      </c>
      <c r="P17">
        <v>3.61</v>
      </c>
      <c r="Q17">
        <v>3.23</v>
      </c>
      <c r="R17">
        <v>3.67</v>
      </c>
      <c r="S17">
        <v>3.1</v>
      </c>
      <c r="T17">
        <v>3.19</v>
      </c>
      <c r="U17" s="15">
        <f t="shared" si="3"/>
        <v>3.8200000000000003</v>
      </c>
      <c r="V17">
        <v>3.92</v>
      </c>
      <c r="W17">
        <v>4</v>
      </c>
      <c r="X17">
        <v>3.54</v>
      </c>
      <c r="Y17" s="15">
        <f t="shared" si="4"/>
        <v>3.3903333333333334</v>
      </c>
      <c r="Z17" s="15">
        <f>SUMPRODUCT(L17:U17,L2:U2/SUM(Weights))</f>
        <v>3.3699000000000003</v>
      </c>
      <c r="AA17" s="15" t="s">
        <v>42</v>
      </c>
      <c r="AB17" s="14">
        <f>Z17/3.7</f>
        <v>0.91078378378378388</v>
      </c>
      <c r="AC17" s="14"/>
      <c r="AD17" s="2"/>
    </row>
    <row r="18" spans="2:30" x14ac:dyDescent="0.25">
      <c r="B18">
        <v>3.93</v>
      </c>
      <c r="C18">
        <v>3.86</v>
      </c>
      <c r="F18">
        <v>3.25</v>
      </c>
      <c r="G18">
        <v>3.63</v>
      </c>
      <c r="H18">
        <v>3.63</v>
      </c>
      <c r="I18">
        <v>3</v>
      </c>
      <c r="J18">
        <v>3.64</v>
      </c>
      <c r="K18">
        <v>3.79</v>
      </c>
      <c r="L18">
        <f t="shared" si="0"/>
        <v>3.895</v>
      </c>
      <c r="M18">
        <v>3.5</v>
      </c>
      <c r="N18" s="15">
        <f t="shared" si="1"/>
        <v>3.4766666666666666</v>
      </c>
      <c r="O18" s="15">
        <f t="shared" si="2"/>
        <v>3.5033333333333334</v>
      </c>
      <c r="P18">
        <v>3.77</v>
      </c>
      <c r="Q18">
        <v>3.64</v>
      </c>
      <c r="R18">
        <v>3.5</v>
      </c>
      <c r="S18">
        <v>3.3</v>
      </c>
      <c r="T18">
        <v>3.31</v>
      </c>
      <c r="U18" s="15">
        <f t="shared" si="3"/>
        <v>3.8966666666666665</v>
      </c>
      <c r="V18">
        <v>3.92</v>
      </c>
      <c r="W18">
        <v>3.85</v>
      </c>
      <c r="X18">
        <v>3.92</v>
      </c>
      <c r="Y18" s="15">
        <f t="shared" si="4"/>
        <v>3.5791666666666666</v>
      </c>
      <c r="Z18" s="15">
        <f>SUMPRODUCT(L18:U18,L2:U2/SUM(Weights))</f>
        <v>3.5570999999999997</v>
      </c>
      <c r="AA18" s="15" t="s">
        <v>107</v>
      </c>
      <c r="AB18" s="14">
        <f>Z18/3.7</f>
        <v>0.96137837837837825</v>
      </c>
      <c r="AC18" s="14" t="s">
        <v>51</v>
      </c>
      <c r="AD18" s="2"/>
    </row>
    <row r="19" spans="2:30" ht="17.25" customHeight="1" x14ac:dyDescent="0.25">
      <c r="B19">
        <v>3</v>
      </c>
      <c r="C19">
        <v>3</v>
      </c>
      <c r="D19">
        <v>3</v>
      </c>
      <c r="F19">
        <v>3.25</v>
      </c>
      <c r="G19">
        <v>3.25</v>
      </c>
      <c r="H19">
        <v>3.13</v>
      </c>
      <c r="I19">
        <v>3.07</v>
      </c>
      <c r="J19">
        <v>3.21</v>
      </c>
      <c r="K19">
        <v>3.29</v>
      </c>
      <c r="L19">
        <f t="shared" si="0"/>
        <v>3</v>
      </c>
      <c r="M19">
        <v>3.5</v>
      </c>
      <c r="N19" s="15">
        <f t="shared" si="1"/>
        <v>3.19</v>
      </c>
      <c r="O19" s="15">
        <f t="shared" si="2"/>
        <v>3.2099999999999995</v>
      </c>
      <c r="P19">
        <v>3.14</v>
      </c>
      <c r="Q19">
        <v>3.23</v>
      </c>
      <c r="R19">
        <v>3.7</v>
      </c>
      <c r="S19" s="13">
        <v>3</v>
      </c>
      <c r="T19">
        <v>3.33</v>
      </c>
      <c r="U19" s="15">
        <f t="shared" si="3"/>
        <v>3.0266666666666668</v>
      </c>
      <c r="V19">
        <v>3</v>
      </c>
      <c r="W19">
        <v>3</v>
      </c>
      <c r="X19">
        <v>3.08</v>
      </c>
      <c r="Y19" s="15">
        <f t="shared" si="4"/>
        <v>3.2326666666666659</v>
      </c>
      <c r="Z19" s="15">
        <f>SUMPRODUCT(L19:U19,L2:U2/SUM(Weights))</f>
        <v>3.3267000000000007</v>
      </c>
      <c r="AA19" s="15" t="s">
        <v>42</v>
      </c>
      <c r="AB19" s="14">
        <f>Z19/3.7</f>
        <v>0.89910810810810826</v>
      </c>
      <c r="AC19" s="14"/>
      <c r="AD19" s="2"/>
    </row>
    <row r="20" spans="2:30" x14ac:dyDescent="0.25">
      <c r="B20">
        <v>3.14</v>
      </c>
      <c r="C20">
        <v>4</v>
      </c>
      <c r="F20">
        <v>3.5</v>
      </c>
      <c r="G20">
        <v>3.38</v>
      </c>
      <c r="H20">
        <v>3.5</v>
      </c>
      <c r="I20">
        <v>3.57</v>
      </c>
      <c r="J20" s="13">
        <v>3.43</v>
      </c>
      <c r="K20">
        <v>3.5</v>
      </c>
      <c r="L20">
        <f t="shared" si="0"/>
        <v>3.5700000000000003</v>
      </c>
      <c r="M20">
        <v>3.5</v>
      </c>
      <c r="N20" s="15">
        <f t="shared" si="1"/>
        <v>3.5</v>
      </c>
      <c r="O20" s="15">
        <f t="shared" si="2"/>
        <v>3.4599999999999995</v>
      </c>
      <c r="P20">
        <v>4</v>
      </c>
      <c r="Q20">
        <v>3.36</v>
      </c>
      <c r="R20">
        <v>3.33</v>
      </c>
      <c r="S20">
        <v>3.1</v>
      </c>
      <c r="T20">
        <v>3.14</v>
      </c>
      <c r="U20" s="15">
        <f>AVERAGE(V20:X20)</f>
        <v>3.7666666666666671</v>
      </c>
      <c r="V20">
        <v>3.38</v>
      </c>
      <c r="W20">
        <v>3.92</v>
      </c>
      <c r="X20">
        <v>4</v>
      </c>
      <c r="Y20" s="15">
        <f t="shared" si="4"/>
        <v>3.4726666666666666</v>
      </c>
      <c r="Z20" s="15">
        <f>SUMPRODUCT(L20:U20,L2:U2/SUM(Weights))</f>
        <v>3.4858000000000002</v>
      </c>
      <c r="AA20" s="15" t="s">
        <v>40</v>
      </c>
      <c r="AB20" s="14">
        <f>Z20/3.7</f>
        <v>0.94210810810810808</v>
      </c>
      <c r="AC20" s="14"/>
      <c r="AD20" s="2"/>
    </row>
    <row r="21" spans="2:30" x14ac:dyDescent="0.25">
      <c r="N21" s="15"/>
      <c r="O21" s="15"/>
      <c r="U21" s="15"/>
      <c r="Y21" s="15"/>
      <c r="Z21" s="21" t="s">
        <v>74</v>
      </c>
      <c r="AA21" s="15"/>
      <c r="AB21" s="14"/>
      <c r="AC21" s="14"/>
      <c r="AD21" s="2"/>
    </row>
    <row r="22" spans="2:30" ht="15.75" customHeight="1" x14ac:dyDescent="0.25">
      <c r="N22" s="15"/>
      <c r="O22" s="15"/>
      <c r="U22" s="15"/>
      <c r="Y22" s="15"/>
      <c r="Z22" s="21" t="s">
        <v>75</v>
      </c>
      <c r="AA22" s="15"/>
      <c r="AB22" s="14"/>
      <c r="AC22" s="14"/>
      <c r="AD22" s="2"/>
    </row>
    <row r="23" spans="2:30" x14ac:dyDescent="0.25">
      <c r="N23" s="15"/>
      <c r="Y23" s="15"/>
      <c r="Z23" s="21" t="s">
        <v>76</v>
      </c>
      <c r="AA23" s="15"/>
      <c r="AB23" s="14"/>
      <c r="AC23" s="14"/>
      <c r="AD23" s="2"/>
    </row>
    <row r="24" spans="2:30" x14ac:dyDescent="0.25">
      <c r="N24" s="15"/>
      <c r="O24" s="15"/>
      <c r="U24" s="15"/>
      <c r="Y24" s="15"/>
      <c r="AA24" s="15"/>
      <c r="AB24" s="14"/>
      <c r="AC24" s="14"/>
      <c r="AD24" s="2"/>
    </row>
    <row r="25" spans="2:30" x14ac:dyDescent="0.25">
      <c r="N25" s="15"/>
      <c r="O25" s="15"/>
      <c r="U25" s="15"/>
      <c r="Y25" s="15"/>
      <c r="AA25" s="15"/>
      <c r="AB25" s="14"/>
      <c r="AC25" s="14"/>
      <c r="AD25" s="2"/>
    </row>
    <row r="26" spans="2:30" x14ac:dyDescent="0.25">
      <c r="N26" s="15"/>
      <c r="O26" s="15"/>
      <c r="U26" s="15"/>
      <c r="Y26" s="15"/>
      <c r="AA26" s="15"/>
      <c r="AB26" s="14"/>
      <c r="AC26" s="14"/>
      <c r="AD26" s="2"/>
    </row>
    <row r="27" spans="2:30" x14ac:dyDescent="0.25">
      <c r="N27" s="15"/>
      <c r="O27" s="15"/>
      <c r="Y27" s="15"/>
      <c r="AA27" s="15"/>
      <c r="AB27" s="14"/>
      <c r="AC27" s="14"/>
      <c r="AD27" s="2"/>
    </row>
    <row r="28" spans="2:30" x14ac:dyDescent="0.25">
      <c r="Z28" s="21"/>
      <c r="AA28" s="2"/>
      <c r="AD28" s="2"/>
    </row>
    <row r="29" spans="2:30" x14ac:dyDescent="0.25">
      <c r="Z29" s="21"/>
      <c r="AA29" s="2"/>
      <c r="AD29" s="2"/>
    </row>
    <row r="30" spans="2:30" x14ac:dyDescent="0.25">
      <c r="Z30" s="21"/>
      <c r="AA30" s="2"/>
    </row>
    <row r="33" spans="28:28" x14ac:dyDescent="0.25">
      <c r="AB33" s="24"/>
    </row>
    <row r="34" spans="28:28" x14ac:dyDescent="0.25">
      <c r="AB34" s="24"/>
    </row>
    <row r="35" spans="28:28" x14ac:dyDescent="0.25">
      <c r="AB35" s="24"/>
    </row>
    <row r="36" spans="28:28" x14ac:dyDescent="0.25">
      <c r="AB36" s="24"/>
    </row>
    <row r="37" spans="28:28" x14ac:dyDescent="0.25">
      <c r="AB37" s="24"/>
    </row>
  </sheetData>
  <sortState xmlns:xlrd2="http://schemas.microsoft.com/office/spreadsheetml/2017/richdata2" ref="A3:A27">
    <sortCondition ref="A3:A27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C7C0-8D4D-4A11-8218-CC3989DD13AE}">
  <dimension ref="A1:AA38"/>
  <sheetViews>
    <sheetView zoomScale="153" zoomScaleNormal="160" workbookViewId="0">
      <pane xSplit="1" topLeftCell="L1" activePane="topRight" state="frozen"/>
      <selection pane="topRight" activeCell="A3" sqref="A3:A17"/>
    </sheetView>
  </sheetViews>
  <sheetFormatPr defaultRowHeight="15" x14ac:dyDescent="0.25"/>
  <cols>
    <col min="1" max="1" width="22.42578125" customWidth="1"/>
    <col min="6" max="13" width="9.28515625" bestFit="1" customWidth="1"/>
    <col min="14" max="14" width="11.28515625" customWidth="1"/>
    <col min="15" max="15" width="10.140625" customWidth="1"/>
    <col min="16" max="21" width="9.28515625" bestFit="1" customWidth="1"/>
    <col min="22" max="22" width="10.140625" bestFit="1" customWidth="1"/>
    <col min="23" max="23" width="8.85546875" style="15"/>
    <col min="24" max="24" width="9" customWidth="1"/>
    <col min="25" max="25" width="4.42578125" style="13" customWidth="1"/>
    <col min="26" max="27" width="9.7109375" style="13" customWidth="1"/>
    <col min="28" max="28" width="12.28515625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15</v>
      </c>
      <c r="G1" t="s">
        <v>16</v>
      </c>
      <c r="H1" t="s">
        <v>17</v>
      </c>
      <c r="I1" t="s">
        <v>29</v>
      </c>
      <c r="J1" t="s">
        <v>30</v>
      </c>
      <c r="K1" t="s">
        <v>31</v>
      </c>
      <c r="L1" t="s">
        <v>33</v>
      </c>
      <c r="M1" t="s">
        <v>4</v>
      </c>
      <c r="N1" t="s">
        <v>52</v>
      </c>
      <c r="O1" t="s">
        <v>54</v>
      </c>
      <c r="P1" t="s">
        <v>18</v>
      </c>
      <c r="Q1" t="s">
        <v>19</v>
      </c>
      <c r="R1" t="s">
        <v>21</v>
      </c>
      <c r="S1" t="s">
        <v>22</v>
      </c>
      <c r="T1" t="s">
        <v>26</v>
      </c>
      <c r="U1" t="s">
        <v>78</v>
      </c>
      <c r="V1" t="s">
        <v>32</v>
      </c>
      <c r="W1" s="15" t="s">
        <v>43</v>
      </c>
    </row>
    <row r="2" spans="1:27" s="2" customFormat="1" ht="14.25" customHeight="1" x14ac:dyDescent="0.25">
      <c r="A2" s="2" t="s">
        <v>35</v>
      </c>
      <c r="L2" s="2">
        <v>0.02</v>
      </c>
      <c r="M2" s="2">
        <v>0.1</v>
      </c>
      <c r="N2" s="2">
        <v>0.15</v>
      </c>
      <c r="O2" s="2">
        <v>0.09</v>
      </c>
      <c r="P2" s="2">
        <v>0.15</v>
      </c>
      <c r="Q2" s="2">
        <v>0.15</v>
      </c>
      <c r="R2" s="2">
        <v>0.2</v>
      </c>
      <c r="S2" s="2">
        <v>0.01</v>
      </c>
      <c r="T2" s="2">
        <v>0.1</v>
      </c>
      <c r="U2" s="2">
        <v>0.03</v>
      </c>
      <c r="V2" s="2">
        <f>SUM(L2:U2)</f>
        <v>1</v>
      </c>
      <c r="W2" s="15"/>
      <c r="Y2" s="14"/>
      <c r="Z2" s="14" t="s">
        <v>77</v>
      </c>
      <c r="AA2" s="14"/>
    </row>
    <row r="3" spans="1:27" x14ac:dyDescent="0.25">
      <c r="B3" s="6">
        <v>2.79</v>
      </c>
      <c r="C3" s="6">
        <v>2.86</v>
      </c>
      <c r="F3" s="6">
        <v>3.25</v>
      </c>
      <c r="G3" s="6">
        <v>3.5</v>
      </c>
      <c r="H3" s="6">
        <v>3.63</v>
      </c>
      <c r="I3" s="6">
        <v>3.43</v>
      </c>
      <c r="J3" s="6">
        <v>3.57</v>
      </c>
      <c r="K3" s="6">
        <v>3.71</v>
      </c>
      <c r="L3">
        <f t="shared" ref="L3:L17" si="0">AVERAGE(B3:E3)</f>
        <v>2.8250000000000002</v>
      </c>
      <c r="M3" s="6">
        <v>3.8</v>
      </c>
      <c r="N3" s="15">
        <f t="shared" ref="N3:N17" si="1">AVERAGE(I3:K3)</f>
        <v>3.5700000000000003</v>
      </c>
      <c r="O3" s="15">
        <f t="shared" ref="O3:O16" si="2">AVERAGE(F3:H3)</f>
        <v>3.4599999999999995</v>
      </c>
      <c r="P3" s="6">
        <v>2.95</v>
      </c>
      <c r="Q3" s="6">
        <v>3.51</v>
      </c>
      <c r="R3" s="6">
        <v>3.8</v>
      </c>
      <c r="S3" s="6">
        <v>2.4</v>
      </c>
      <c r="T3" s="6">
        <v>3.24</v>
      </c>
      <c r="U3" s="6">
        <v>3</v>
      </c>
      <c r="V3" s="15">
        <f t="shared" ref="V3:V17" si="3">AVERAGE(L3:U3)</f>
        <v>3.2555000000000001</v>
      </c>
      <c r="W3" s="15">
        <f>SUMPRODUCT(L3:U3,L2:U2/SUM(Weights))</f>
        <v>3.4503999999999992</v>
      </c>
      <c r="X3" s="25" t="s">
        <v>84</v>
      </c>
      <c r="Z3" s="23">
        <f>W3/3.7</f>
        <v>0.93254054054054025</v>
      </c>
      <c r="AA3" s="14"/>
    </row>
    <row r="4" spans="1:27" x14ac:dyDescent="0.25">
      <c r="B4" s="6">
        <v>2.79</v>
      </c>
      <c r="C4" s="6">
        <v>3.5</v>
      </c>
      <c r="F4" s="6">
        <v>2.5</v>
      </c>
      <c r="G4" s="6">
        <v>2.5</v>
      </c>
      <c r="H4" s="6">
        <v>2.13</v>
      </c>
      <c r="I4" s="6">
        <v>2.4300000000000002</v>
      </c>
      <c r="J4" s="6">
        <v>2.86</v>
      </c>
      <c r="K4" s="6">
        <v>3</v>
      </c>
      <c r="L4">
        <f t="shared" si="0"/>
        <v>3.145</v>
      </c>
      <c r="M4" s="6">
        <v>3</v>
      </c>
      <c r="N4" s="15">
        <f t="shared" si="1"/>
        <v>2.7633333333333332</v>
      </c>
      <c r="O4" s="15">
        <f t="shared" si="2"/>
        <v>2.3766666666666665</v>
      </c>
      <c r="P4" s="6">
        <v>3.27</v>
      </c>
      <c r="Q4" s="6">
        <v>3.09</v>
      </c>
      <c r="R4" s="6">
        <v>3</v>
      </c>
      <c r="S4" s="6">
        <v>3</v>
      </c>
      <c r="T4" s="6">
        <v>3.26</v>
      </c>
      <c r="U4" s="6">
        <v>3.12</v>
      </c>
      <c r="V4" s="15">
        <f t="shared" si="3"/>
        <v>3.0025000000000004</v>
      </c>
      <c r="W4" s="15">
        <f>SUMPRODUCT(L4:U4,L2:U2/SUM(Weights))</f>
        <v>2.9948999999999999</v>
      </c>
      <c r="X4" s="18" t="s">
        <v>79</v>
      </c>
      <c r="Z4" s="23">
        <f>W4/3.7</f>
        <v>0.80943243243243235</v>
      </c>
      <c r="AA4" s="14"/>
    </row>
    <row r="5" spans="1:27" x14ac:dyDescent="0.25">
      <c r="B5" s="6">
        <v>2.71</v>
      </c>
      <c r="C5" s="6">
        <v>3.07</v>
      </c>
      <c r="D5" s="6">
        <v>3.21</v>
      </c>
      <c r="F5" s="6">
        <v>3.13</v>
      </c>
      <c r="G5" s="6">
        <v>3</v>
      </c>
      <c r="H5" s="6">
        <v>3.13</v>
      </c>
      <c r="I5" s="6">
        <v>3.1</v>
      </c>
      <c r="J5" s="6">
        <v>3.1</v>
      </c>
      <c r="K5" s="6">
        <v>3.1</v>
      </c>
      <c r="L5">
        <f t="shared" si="0"/>
        <v>2.9966666666666661</v>
      </c>
      <c r="M5" s="6">
        <v>3</v>
      </c>
      <c r="N5" s="15">
        <f t="shared" si="1"/>
        <v>3.1</v>
      </c>
      <c r="O5" s="15">
        <f t="shared" si="2"/>
        <v>3.0866666666666664</v>
      </c>
      <c r="P5" s="6">
        <v>3.55</v>
      </c>
      <c r="Q5" s="6">
        <v>3.04</v>
      </c>
      <c r="R5" s="6">
        <v>3.2</v>
      </c>
      <c r="S5" s="6">
        <v>3.3</v>
      </c>
      <c r="T5" s="6">
        <v>3.1</v>
      </c>
      <c r="U5" s="6">
        <v>3.15</v>
      </c>
      <c r="V5" s="15">
        <f t="shared" si="3"/>
        <v>3.152333333333333</v>
      </c>
      <c r="W5" s="15">
        <f>SUMPRODUCT(L5:U5,L2:U2/SUM(Weights))</f>
        <v>3.1687333333333334</v>
      </c>
      <c r="X5" s="18" t="s">
        <v>81</v>
      </c>
      <c r="Z5" s="23">
        <f>W5/3.7</f>
        <v>0.85641441441441435</v>
      </c>
      <c r="AA5" s="14"/>
    </row>
    <row r="6" spans="1:27" x14ac:dyDescent="0.25">
      <c r="B6" s="6">
        <v>3.29</v>
      </c>
      <c r="C6" s="6">
        <v>3.29</v>
      </c>
      <c r="D6" s="6">
        <v>3.93</v>
      </c>
      <c r="E6" s="6">
        <v>3.93</v>
      </c>
      <c r="F6" s="6">
        <v>3.63</v>
      </c>
      <c r="G6" s="6">
        <v>3.75</v>
      </c>
      <c r="H6" s="6">
        <v>3.75</v>
      </c>
      <c r="I6" s="6">
        <v>3.79</v>
      </c>
      <c r="J6" s="6">
        <v>3.86</v>
      </c>
      <c r="K6" s="6">
        <v>3.86</v>
      </c>
      <c r="L6">
        <f t="shared" si="0"/>
        <v>3.61</v>
      </c>
      <c r="M6" s="6">
        <v>3.8</v>
      </c>
      <c r="N6" s="15">
        <f t="shared" si="1"/>
        <v>3.8366666666666664</v>
      </c>
      <c r="O6" s="15">
        <f t="shared" si="2"/>
        <v>3.7099999999999995</v>
      </c>
      <c r="P6" s="6">
        <v>3.52</v>
      </c>
      <c r="Q6" s="6">
        <v>3.76</v>
      </c>
      <c r="R6" s="6">
        <v>3.3</v>
      </c>
      <c r="S6" s="6">
        <v>3.2</v>
      </c>
      <c r="T6" s="6">
        <v>3.17</v>
      </c>
      <c r="U6" s="6">
        <v>3.32</v>
      </c>
      <c r="V6" s="15">
        <f t="shared" si="3"/>
        <v>3.5226666666666668</v>
      </c>
      <c r="W6" s="15">
        <f>SUMPRODUCT(L6:U6,L2:U2/SUM(Weights))</f>
        <v>3.5622000000000003</v>
      </c>
      <c r="X6" s="18" t="s">
        <v>86</v>
      </c>
      <c r="Z6" s="23">
        <f>W6/3.7</f>
        <v>0.96275675675675676</v>
      </c>
      <c r="AA6" s="14" t="s">
        <v>51</v>
      </c>
    </row>
    <row r="7" spans="1:27" x14ac:dyDescent="0.25">
      <c r="B7" s="6">
        <v>2.5</v>
      </c>
      <c r="C7" s="6">
        <v>2.71</v>
      </c>
      <c r="D7" s="6">
        <v>3</v>
      </c>
      <c r="E7" s="6">
        <v>2.79</v>
      </c>
      <c r="F7" s="6">
        <v>3.25</v>
      </c>
      <c r="G7" s="6">
        <v>3</v>
      </c>
      <c r="H7" s="6">
        <v>3.5</v>
      </c>
      <c r="I7" s="6">
        <v>3.57</v>
      </c>
      <c r="J7" s="6">
        <v>3</v>
      </c>
      <c r="K7" s="6">
        <v>3.57</v>
      </c>
      <c r="L7">
        <f t="shared" si="0"/>
        <v>2.75</v>
      </c>
      <c r="M7" s="6">
        <v>3</v>
      </c>
      <c r="N7" s="15">
        <f t="shared" si="1"/>
        <v>3.3800000000000003</v>
      </c>
      <c r="O7" s="15">
        <f t="shared" si="2"/>
        <v>3.25</v>
      </c>
      <c r="P7" s="6">
        <v>2.93</v>
      </c>
      <c r="Q7" s="6">
        <v>3.21</v>
      </c>
      <c r="R7" s="6">
        <v>3</v>
      </c>
      <c r="S7" s="6">
        <v>3</v>
      </c>
      <c r="T7" s="6">
        <v>2.5499999999999998</v>
      </c>
      <c r="U7" s="6">
        <v>2.74</v>
      </c>
      <c r="V7" s="15">
        <f t="shared" si="3"/>
        <v>2.9810000000000003</v>
      </c>
      <c r="W7" s="15">
        <f>SUMPRODUCT(L7:U7,L2:U2/SUM(Weights))</f>
        <v>3.0426999999999995</v>
      </c>
      <c r="X7" s="18" t="s">
        <v>79</v>
      </c>
      <c r="Z7" s="23">
        <f>W7/3.7</f>
        <v>0.82235135135135118</v>
      </c>
      <c r="AA7" s="14"/>
    </row>
    <row r="8" spans="1:27" x14ac:dyDescent="0.25">
      <c r="B8" s="6">
        <v>3.71</v>
      </c>
      <c r="C8" s="6">
        <v>3.71</v>
      </c>
      <c r="F8" s="6">
        <v>2.63</v>
      </c>
      <c r="G8" s="6">
        <v>2.63</v>
      </c>
      <c r="H8" s="6">
        <v>3.63</v>
      </c>
      <c r="I8" s="6">
        <v>3.71</v>
      </c>
      <c r="J8" s="6">
        <v>3.79</v>
      </c>
      <c r="K8" s="6">
        <v>3.86</v>
      </c>
      <c r="L8">
        <f>AVERAGE(B8:E8)</f>
        <v>3.71</v>
      </c>
      <c r="M8" s="6">
        <v>3.5</v>
      </c>
      <c r="N8" s="15">
        <f t="shared" si="1"/>
        <v>3.7866666666666666</v>
      </c>
      <c r="O8" s="15">
        <f t="shared" si="2"/>
        <v>2.9633333333333334</v>
      </c>
      <c r="P8" s="6">
        <v>3.86</v>
      </c>
      <c r="Q8" s="6">
        <v>3.19</v>
      </c>
      <c r="R8" s="6">
        <v>3.7</v>
      </c>
      <c r="S8" s="6">
        <v>2.8</v>
      </c>
      <c r="T8" s="6">
        <v>3.24</v>
      </c>
      <c r="U8" s="6">
        <v>3.41</v>
      </c>
      <c r="V8" s="15">
        <f t="shared" si="3"/>
        <v>3.4159999999999995</v>
      </c>
      <c r="W8" s="15">
        <f>SUMPRODUCT(L8:U8,L2:U2/SUM(Weights))</f>
        <v>3.5107000000000004</v>
      </c>
      <c r="X8" s="18" t="s">
        <v>84</v>
      </c>
      <c r="Z8" s="23">
        <f>W8/3.7</f>
        <v>0.94883783783783793</v>
      </c>
      <c r="AA8" s="14" t="s">
        <v>51</v>
      </c>
    </row>
    <row r="9" spans="1:27" x14ac:dyDescent="0.25">
      <c r="B9" s="6">
        <v>2.93</v>
      </c>
      <c r="C9" s="6">
        <v>3</v>
      </c>
      <c r="F9" s="6">
        <v>3</v>
      </c>
      <c r="G9" s="6">
        <v>2.75</v>
      </c>
      <c r="H9" s="6">
        <v>2.63</v>
      </c>
      <c r="I9" s="6">
        <v>3.14</v>
      </c>
      <c r="J9" s="6">
        <v>2.93</v>
      </c>
      <c r="K9" s="6">
        <v>2.79</v>
      </c>
      <c r="L9">
        <f t="shared" si="0"/>
        <v>2.9649999999999999</v>
      </c>
      <c r="M9" s="6">
        <v>3</v>
      </c>
      <c r="N9" s="15">
        <f t="shared" si="1"/>
        <v>2.9533333333333331</v>
      </c>
      <c r="O9" s="15">
        <f t="shared" si="2"/>
        <v>2.793333333333333</v>
      </c>
      <c r="P9" s="6">
        <v>3.09</v>
      </c>
      <c r="Q9" s="6">
        <v>3.04</v>
      </c>
      <c r="R9" s="6">
        <v>3</v>
      </c>
      <c r="S9" s="6">
        <v>3</v>
      </c>
      <c r="T9" s="6">
        <v>2.81</v>
      </c>
      <c r="U9" s="6">
        <v>2.94</v>
      </c>
      <c r="V9" s="15">
        <f t="shared" si="3"/>
        <v>2.9591666666666665</v>
      </c>
      <c r="W9" s="15">
        <f>SUMPRODUCT(L9:U9,L2:U2/SUM(Weights))</f>
        <v>2.9723999999999999</v>
      </c>
      <c r="X9" s="18" t="s">
        <v>79</v>
      </c>
      <c r="Z9" s="23">
        <f>W9/3.7</f>
        <v>0.80335135135135127</v>
      </c>
      <c r="AA9" s="14"/>
    </row>
    <row r="10" spans="1:27" x14ac:dyDescent="0.25">
      <c r="B10" s="6">
        <v>3.79</v>
      </c>
      <c r="C10" s="6">
        <v>3.57</v>
      </c>
      <c r="F10" s="6">
        <v>3.63</v>
      </c>
      <c r="G10" s="6">
        <v>3.5</v>
      </c>
      <c r="H10" s="6">
        <v>3.5</v>
      </c>
      <c r="I10" s="6">
        <v>3.71</v>
      </c>
      <c r="J10" s="6">
        <v>3.71</v>
      </c>
      <c r="K10" s="6">
        <v>3.71</v>
      </c>
      <c r="L10">
        <f t="shared" si="0"/>
        <v>3.6799999999999997</v>
      </c>
      <c r="M10" s="6">
        <v>3.5</v>
      </c>
      <c r="N10" s="15">
        <f t="shared" si="1"/>
        <v>3.7099999999999995</v>
      </c>
      <c r="O10" s="15">
        <f t="shared" si="2"/>
        <v>3.543333333333333</v>
      </c>
      <c r="P10" s="6">
        <v>3.77</v>
      </c>
      <c r="Q10" s="6">
        <v>3.91</v>
      </c>
      <c r="R10" s="6">
        <v>4</v>
      </c>
      <c r="S10" s="6">
        <v>2.7</v>
      </c>
      <c r="T10" s="6">
        <v>3.33</v>
      </c>
      <c r="U10" s="6">
        <v>3.57</v>
      </c>
      <c r="V10" s="15">
        <f t="shared" si="3"/>
        <v>3.571333333333333</v>
      </c>
      <c r="W10" s="15">
        <f>SUMPRODUCT(L10:U10,L2:U2/SUM(Weights))</f>
        <v>3.7181000000000006</v>
      </c>
      <c r="X10" s="18" t="s">
        <v>85</v>
      </c>
      <c r="Z10" s="23">
        <f>W10/3.7</f>
        <v>1.0048918918918921</v>
      </c>
      <c r="AA10" s="14" t="s">
        <v>51</v>
      </c>
    </row>
    <row r="11" spans="1:27" ht="13.9" customHeight="1" x14ac:dyDescent="0.25">
      <c r="B11" s="6">
        <v>3.36</v>
      </c>
      <c r="C11" s="6">
        <v>3.79</v>
      </c>
      <c r="F11" s="6">
        <v>2.88</v>
      </c>
      <c r="G11" s="6">
        <v>3.38</v>
      </c>
      <c r="H11" s="6">
        <v>3.38</v>
      </c>
      <c r="I11" s="6">
        <v>3.21</v>
      </c>
      <c r="J11" s="6">
        <v>3.21</v>
      </c>
      <c r="K11" s="6">
        <v>3.5</v>
      </c>
      <c r="L11">
        <f>AVERAGE(B11:E11)</f>
        <v>3.5750000000000002</v>
      </c>
      <c r="M11" s="6">
        <v>3.5</v>
      </c>
      <c r="N11" s="15">
        <f t="shared" si="1"/>
        <v>3.3066666666666666</v>
      </c>
      <c r="O11" s="15">
        <f t="shared" si="2"/>
        <v>3.2133333333333334</v>
      </c>
      <c r="P11" s="6">
        <v>3.86</v>
      </c>
      <c r="Q11" s="6">
        <v>3.49</v>
      </c>
      <c r="R11" s="6">
        <v>3.8</v>
      </c>
      <c r="S11" s="6">
        <v>3</v>
      </c>
      <c r="T11" s="6">
        <v>3.12</v>
      </c>
      <c r="U11" s="6">
        <v>3.16</v>
      </c>
      <c r="V11" s="15">
        <f t="shared" si="3"/>
        <v>3.4025000000000007</v>
      </c>
      <c r="W11" s="15">
        <f>SUMPRODUCT(L11:U11,L2:U2/SUM(Weights))</f>
        <v>3.5060000000000002</v>
      </c>
      <c r="X11" s="25" t="s">
        <v>84</v>
      </c>
      <c r="Z11" s="23">
        <f>W11/3.7</f>
        <v>0.94756756756756755</v>
      </c>
      <c r="AA11" s="14" t="s">
        <v>51</v>
      </c>
    </row>
    <row r="12" spans="1:27" ht="15.75" customHeight="1" x14ac:dyDescent="0.25">
      <c r="B12" s="6">
        <v>2.86</v>
      </c>
      <c r="C12" s="6">
        <v>3</v>
      </c>
      <c r="D12" s="6">
        <v>2.4300000000000002</v>
      </c>
      <c r="E12" s="6">
        <v>3</v>
      </c>
      <c r="F12" s="6">
        <v>2.88</v>
      </c>
      <c r="G12" s="6">
        <v>3</v>
      </c>
      <c r="H12" s="6">
        <v>4</v>
      </c>
      <c r="I12" s="6">
        <v>2.5</v>
      </c>
      <c r="J12" s="6">
        <v>3</v>
      </c>
      <c r="K12" s="6">
        <v>3.93</v>
      </c>
      <c r="L12">
        <f>AVERAGE(B12:E12)</f>
        <v>2.8224999999999998</v>
      </c>
      <c r="M12" s="6">
        <v>4</v>
      </c>
      <c r="N12" s="15">
        <f t="shared" si="1"/>
        <v>3.1433333333333331</v>
      </c>
      <c r="O12" s="15">
        <f t="shared" si="2"/>
        <v>3.293333333333333</v>
      </c>
      <c r="P12" s="6">
        <v>3.07</v>
      </c>
      <c r="Q12" s="6">
        <v>3.94</v>
      </c>
      <c r="R12" s="6">
        <v>3</v>
      </c>
      <c r="S12" s="6">
        <v>3.1</v>
      </c>
      <c r="T12" s="6">
        <v>3.14</v>
      </c>
      <c r="U12" s="6">
        <v>3.19</v>
      </c>
      <c r="V12" s="15">
        <f t="shared" si="3"/>
        <v>3.269916666666667</v>
      </c>
      <c r="W12" s="15">
        <f>SUMPRODUCT(L12:U12,L2:U2/SUM(Weights))</f>
        <v>3.3165499999999999</v>
      </c>
      <c r="X12" s="18" t="s">
        <v>80</v>
      </c>
      <c r="Z12" s="23">
        <f>W12/3.7</f>
        <v>0.89636486486486477</v>
      </c>
      <c r="AA12" s="14"/>
    </row>
    <row r="13" spans="1:27" x14ac:dyDescent="0.25">
      <c r="B13" s="6">
        <v>2.79</v>
      </c>
      <c r="C13" s="6">
        <v>3</v>
      </c>
      <c r="F13" s="6">
        <v>2.63</v>
      </c>
      <c r="G13" s="6">
        <v>2.88</v>
      </c>
      <c r="H13" s="6">
        <v>2.5</v>
      </c>
      <c r="I13" s="6">
        <v>3.14</v>
      </c>
      <c r="J13" s="6">
        <v>2.86</v>
      </c>
      <c r="K13" s="6">
        <v>2.93</v>
      </c>
      <c r="L13">
        <f t="shared" si="0"/>
        <v>2.895</v>
      </c>
      <c r="M13" s="6">
        <v>3</v>
      </c>
      <c r="N13" s="15">
        <f t="shared" si="1"/>
        <v>2.9766666666666666</v>
      </c>
      <c r="O13" s="15">
        <f t="shared" si="2"/>
        <v>2.67</v>
      </c>
      <c r="P13" s="6">
        <v>2.82</v>
      </c>
      <c r="Q13" s="6">
        <v>2.94</v>
      </c>
      <c r="R13" s="6">
        <v>3</v>
      </c>
      <c r="S13" s="6">
        <v>3</v>
      </c>
      <c r="T13" s="6">
        <v>2.83</v>
      </c>
      <c r="U13" s="6">
        <v>2.78</v>
      </c>
      <c r="V13" s="15">
        <f t="shared" si="3"/>
        <v>2.8911666666666669</v>
      </c>
      <c r="W13" s="15">
        <f>SUMPRODUCT(L13:U13,L2:U2/SUM(Weights))</f>
        <v>2.9051</v>
      </c>
      <c r="X13" s="18" t="s">
        <v>82</v>
      </c>
      <c r="Z13" s="23">
        <f>W13/3.7</f>
        <v>0.78516216216216217</v>
      </c>
      <c r="AA13" s="14"/>
    </row>
    <row r="14" spans="1:27" x14ac:dyDescent="0.25">
      <c r="B14" s="6">
        <v>2.4300000000000002</v>
      </c>
      <c r="C14" s="6">
        <v>2.79</v>
      </c>
      <c r="F14" s="6">
        <v>2.88</v>
      </c>
      <c r="G14" s="6">
        <v>3</v>
      </c>
      <c r="H14" s="6">
        <v>2.75</v>
      </c>
      <c r="I14" s="6">
        <v>2.93</v>
      </c>
      <c r="J14" s="6">
        <v>3</v>
      </c>
      <c r="K14" s="6">
        <v>2.71</v>
      </c>
      <c r="L14">
        <f t="shared" si="0"/>
        <v>2.6100000000000003</v>
      </c>
      <c r="M14" s="6">
        <v>3</v>
      </c>
      <c r="N14" s="15">
        <f t="shared" si="1"/>
        <v>2.8800000000000003</v>
      </c>
      <c r="O14" s="15">
        <f t="shared" si="2"/>
        <v>2.8766666666666665</v>
      </c>
      <c r="P14" s="6">
        <v>2.46</v>
      </c>
      <c r="Q14" s="6">
        <v>3.07</v>
      </c>
      <c r="R14" s="6">
        <v>3.2</v>
      </c>
      <c r="S14" s="6">
        <v>2.7</v>
      </c>
      <c r="T14" s="6">
        <v>2.6</v>
      </c>
      <c r="U14" s="6">
        <v>2.1</v>
      </c>
      <c r="V14" s="15">
        <f t="shared" si="3"/>
        <v>2.7496666666666671</v>
      </c>
      <c r="W14" s="15">
        <f>SUMPRODUCT(L14:U14,L2:U2/SUM(Weights))</f>
        <v>2.8626</v>
      </c>
      <c r="X14" s="18" t="s">
        <v>82</v>
      </c>
      <c r="Z14" s="23">
        <f>W14/3.7</f>
        <v>0.77367567567567563</v>
      </c>
      <c r="AA14" s="14"/>
    </row>
    <row r="15" spans="1:27" x14ac:dyDescent="0.25">
      <c r="B15" s="6">
        <v>2.79</v>
      </c>
      <c r="C15" s="6">
        <v>3.36</v>
      </c>
      <c r="F15" s="6">
        <v>2.25</v>
      </c>
      <c r="G15" s="6">
        <v>3</v>
      </c>
      <c r="H15" s="6">
        <v>2.38</v>
      </c>
      <c r="I15" s="6">
        <v>2.5</v>
      </c>
      <c r="J15" s="6">
        <v>3</v>
      </c>
      <c r="K15" s="6">
        <v>3</v>
      </c>
      <c r="L15" s="15">
        <f t="shared" si="0"/>
        <v>3.0750000000000002</v>
      </c>
      <c r="M15" s="6">
        <v>3.5</v>
      </c>
      <c r="N15" s="15">
        <f t="shared" si="1"/>
        <v>2.8333333333333335</v>
      </c>
      <c r="O15" s="15">
        <f t="shared" si="2"/>
        <v>2.5433333333333334</v>
      </c>
      <c r="P15" s="6">
        <v>2.95</v>
      </c>
      <c r="Q15" s="6">
        <v>3.1</v>
      </c>
      <c r="R15" s="6">
        <v>3.3</v>
      </c>
      <c r="S15" s="6">
        <v>3</v>
      </c>
      <c r="T15" s="6">
        <v>2.98</v>
      </c>
      <c r="U15" s="6">
        <v>2.93</v>
      </c>
      <c r="V15" s="15">
        <f t="shared" si="3"/>
        <v>3.0211666666666668</v>
      </c>
      <c r="W15" s="15">
        <f>SUMPRODUCT(L15:U15,L2:U2/SUM(Weights))</f>
        <v>3.0487999999999995</v>
      </c>
      <c r="X15" s="18" t="s">
        <v>83</v>
      </c>
      <c r="Z15" s="23">
        <f>W15/3.7</f>
        <v>0.82399999999999984</v>
      </c>
      <c r="AA15" s="14"/>
    </row>
    <row r="16" spans="1:27" x14ac:dyDescent="0.25">
      <c r="B16" s="6">
        <v>3.5</v>
      </c>
      <c r="C16" s="6">
        <v>3.86</v>
      </c>
      <c r="F16" s="6">
        <v>2.75</v>
      </c>
      <c r="G16" s="6">
        <v>3</v>
      </c>
      <c r="H16" s="6">
        <v>2.88</v>
      </c>
      <c r="I16" s="6">
        <v>2.93</v>
      </c>
      <c r="J16" s="6">
        <v>3.07</v>
      </c>
      <c r="K16" s="6">
        <v>3.14</v>
      </c>
      <c r="L16">
        <f t="shared" si="0"/>
        <v>3.6799999999999997</v>
      </c>
      <c r="M16" s="6">
        <v>3.3</v>
      </c>
      <c r="N16" s="15">
        <f t="shared" si="1"/>
        <v>3.0466666666666669</v>
      </c>
      <c r="O16" s="15">
        <f t="shared" si="2"/>
        <v>2.8766666666666665</v>
      </c>
      <c r="P16" s="6">
        <v>3.95</v>
      </c>
      <c r="Q16" s="6">
        <v>2.93</v>
      </c>
      <c r="R16" s="6">
        <v>4</v>
      </c>
      <c r="S16" s="6">
        <v>3.4</v>
      </c>
      <c r="T16" s="6">
        <v>2.48</v>
      </c>
      <c r="U16" s="6">
        <v>3.54</v>
      </c>
      <c r="V16" s="15">
        <f t="shared" si="3"/>
        <v>3.3203333333333331</v>
      </c>
      <c r="W16" s="15">
        <f>SUMPRODUCT(L16:U16,L2:U2/SUM(Weights))</f>
        <v>3.3397000000000001</v>
      </c>
      <c r="X16" s="18" t="s">
        <v>80</v>
      </c>
      <c r="Z16" s="23">
        <f>W16/3.7</f>
        <v>0.90262162162162163</v>
      </c>
      <c r="AA16" s="14"/>
    </row>
    <row r="17" spans="2:27" ht="15" customHeight="1" x14ac:dyDescent="0.25">
      <c r="B17" s="6">
        <v>3.93</v>
      </c>
      <c r="C17" s="6">
        <v>3.86</v>
      </c>
      <c r="F17" s="6">
        <v>3</v>
      </c>
      <c r="G17" s="6">
        <v>2.8</v>
      </c>
      <c r="H17" s="6">
        <v>3.13</v>
      </c>
      <c r="I17" s="6">
        <v>3.14</v>
      </c>
      <c r="J17" s="6">
        <v>3.5</v>
      </c>
      <c r="K17" s="6">
        <v>3.5</v>
      </c>
      <c r="L17">
        <f t="shared" si="0"/>
        <v>3.895</v>
      </c>
      <c r="M17" s="6">
        <v>3.3</v>
      </c>
      <c r="N17" s="15">
        <f t="shared" si="1"/>
        <v>3.3800000000000003</v>
      </c>
      <c r="O17" s="15">
        <f>AVERAGE(F17:H17)</f>
        <v>2.9766666666666666</v>
      </c>
      <c r="P17" s="6">
        <v>3.91</v>
      </c>
      <c r="Q17" s="6">
        <v>3.5</v>
      </c>
      <c r="R17" s="6">
        <v>3.5</v>
      </c>
      <c r="S17" s="6">
        <v>3.1</v>
      </c>
      <c r="T17" s="6">
        <v>3.6</v>
      </c>
      <c r="U17" s="6">
        <v>3.9</v>
      </c>
      <c r="V17" s="15">
        <f t="shared" si="3"/>
        <v>3.5061666666666667</v>
      </c>
      <c r="W17" s="15">
        <f>SUMPRODUCT(L17:U17,L2:U2/SUM(Weights))</f>
        <v>3.5023000000000004</v>
      </c>
      <c r="X17" s="18" t="s">
        <v>84</v>
      </c>
      <c r="Z17" s="23">
        <f>W17/3.7</f>
        <v>0.94656756756756766</v>
      </c>
      <c r="AA17" s="14" t="s">
        <v>51</v>
      </c>
    </row>
    <row r="18" spans="2:27" x14ac:dyDescent="0.25">
      <c r="N18" s="15"/>
      <c r="O18" s="15"/>
      <c r="U18" s="15"/>
      <c r="V18" s="15"/>
      <c r="X18" s="15"/>
      <c r="Z18" s="14"/>
      <c r="AA18" s="14"/>
    </row>
    <row r="19" spans="2:27" ht="17.25" customHeight="1" x14ac:dyDescent="0.25">
      <c r="N19" s="15"/>
      <c r="O19" s="15"/>
      <c r="S19" s="13"/>
      <c r="U19" s="15"/>
      <c r="V19" s="15"/>
      <c r="X19" s="21" t="s">
        <v>74</v>
      </c>
      <c r="Z19" s="14"/>
      <c r="AA19" s="14"/>
    </row>
    <row r="20" spans="2:27" x14ac:dyDescent="0.25">
      <c r="J20" s="13"/>
      <c r="N20" s="15"/>
      <c r="O20" s="15"/>
      <c r="U20" s="15"/>
      <c r="V20" s="15"/>
      <c r="X20" s="21" t="s">
        <v>75</v>
      </c>
      <c r="Z20" s="14"/>
      <c r="AA20" s="14"/>
    </row>
    <row r="21" spans="2:27" x14ac:dyDescent="0.25">
      <c r="N21" s="15"/>
      <c r="O21" s="15"/>
      <c r="U21" s="15"/>
      <c r="V21" s="15"/>
      <c r="X21" s="21" t="s">
        <v>76</v>
      </c>
      <c r="Z21" s="14"/>
      <c r="AA21" s="14"/>
    </row>
    <row r="22" spans="2:27" ht="15.75" customHeight="1" x14ac:dyDescent="0.25">
      <c r="N22" s="15"/>
      <c r="O22" s="15"/>
      <c r="U22" s="15"/>
      <c r="V22" s="15"/>
      <c r="X22" s="15"/>
      <c r="Z22" s="14"/>
      <c r="AA22" s="14"/>
    </row>
    <row r="23" spans="2:27" x14ac:dyDescent="0.25">
      <c r="N23" s="15"/>
      <c r="V23" s="15"/>
      <c r="X23" s="15"/>
      <c r="Z23" s="14"/>
      <c r="AA23" s="14"/>
    </row>
    <row r="24" spans="2:27" x14ac:dyDescent="0.25">
      <c r="N24" s="15"/>
      <c r="O24" s="15"/>
      <c r="U24" s="15"/>
      <c r="V24" s="15"/>
      <c r="X24" s="15"/>
      <c r="Z24" s="14"/>
      <c r="AA24" s="14"/>
    </row>
    <row r="25" spans="2:27" x14ac:dyDescent="0.25">
      <c r="N25" s="15"/>
      <c r="O25" s="15"/>
      <c r="U25" s="15"/>
      <c r="V25" s="15"/>
      <c r="X25" s="15"/>
      <c r="Z25" s="14"/>
      <c r="AA25" s="14"/>
    </row>
    <row r="26" spans="2:27" x14ac:dyDescent="0.25">
      <c r="N26" s="15"/>
      <c r="O26" s="15"/>
      <c r="U26" s="15"/>
      <c r="V26" s="15"/>
      <c r="X26" s="15"/>
      <c r="Z26" s="14"/>
      <c r="AA26" s="14"/>
    </row>
    <row r="27" spans="2:27" x14ac:dyDescent="0.25">
      <c r="N27" s="15"/>
      <c r="O27" s="15"/>
      <c r="V27" s="15"/>
      <c r="X27" s="15"/>
      <c r="Z27" s="14"/>
      <c r="AA27" s="14"/>
    </row>
    <row r="28" spans="2:27" x14ac:dyDescent="0.25">
      <c r="X28" s="2"/>
    </row>
    <row r="29" spans="2:27" x14ac:dyDescent="0.25">
      <c r="X29" s="2"/>
    </row>
    <row r="30" spans="2:27" x14ac:dyDescent="0.25">
      <c r="X30" s="2"/>
      <c r="Y30" s="30"/>
      <c r="Z30" s="30"/>
    </row>
    <row r="31" spans="2:27" x14ac:dyDescent="0.25">
      <c r="Y31" s="30"/>
      <c r="Z31" s="30"/>
    </row>
    <row r="32" spans="2:27" x14ac:dyDescent="0.25">
      <c r="Y32" s="30"/>
      <c r="Z32" s="30"/>
    </row>
    <row r="33" spans="25:26" x14ac:dyDescent="0.25">
      <c r="Y33" s="30"/>
      <c r="Z33" s="30"/>
    </row>
    <row r="34" spans="25:26" x14ac:dyDescent="0.25">
      <c r="Y34" s="30"/>
      <c r="Z34" s="30"/>
    </row>
    <row r="35" spans="25:26" x14ac:dyDescent="0.25">
      <c r="Y35" s="30"/>
      <c r="Z35" s="30"/>
    </row>
    <row r="36" spans="25:26" x14ac:dyDescent="0.25">
      <c r="Y36" s="30"/>
      <c r="Z36" s="30"/>
    </row>
    <row r="37" spans="25:26" x14ac:dyDescent="0.25">
      <c r="Y37" s="30"/>
      <c r="Z37" s="30"/>
    </row>
    <row r="38" spans="25:26" x14ac:dyDescent="0.25">
      <c r="Y38" s="30"/>
      <c r="Z38" s="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059C-E8AD-4154-83E5-30EE825D0325}">
  <dimension ref="A1:Z38"/>
  <sheetViews>
    <sheetView topLeftCell="A13" zoomScale="153" zoomScaleNormal="160" workbookViewId="0">
      <pane xSplit="1" topLeftCell="Q1" activePane="topRight" state="frozen"/>
      <selection pane="topRight" activeCell="A3" sqref="A3:A25"/>
    </sheetView>
  </sheetViews>
  <sheetFormatPr defaultRowHeight="15" x14ac:dyDescent="0.25"/>
  <cols>
    <col min="1" max="1" width="22.42578125" customWidth="1"/>
    <col min="6" max="11" width="9.28515625" bestFit="1" customWidth="1"/>
    <col min="12" max="12" width="12.5703125" customWidth="1"/>
    <col min="13" max="13" width="9.28515625" bestFit="1" customWidth="1"/>
    <col min="14" max="14" width="11.28515625" customWidth="1"/>
    <col min="15" max="15" width="10.140625" customWidth="1"/>
    <col min="16" max="21" width="9.28515625" bestFit="1" customWidth="1"/>
    <col min="22" max="22" width="10.140625" bestFit="1" customWidth="1"/>
    <col min="23" max="23" width="9.140625" style="15"/>
    <col min="24" max="24" width="9" customWidth="1"/>
    <col min="25" max="25" width="16" style="13" customWidth="1"/>
    <col min="26" max="26" width="9.7109375" style="13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15</v>
      </c>
      <c r="G1" t="s">
        <v>16</v>
      </c>
      <c r="H1" t="s">
        <v>17</v>
      </c>
      <c r="I1" t="s">
        <v>29</v>
      </c>
      <c r="J1" t="s">
        <v>30</v>
      </c>
      <c r="K1" t="s">
        <v>31</v>
      </c>
      <c r="L1" t="s">
        <v>33</v>
      </c>
      <c r="M1" t="s">
        <v>4</v>
      </c>
      <c r="N1" t="s">
        <v>52</v>
      </c>
      <c r="O1" t="s">
        <v>54</v>
      </c>
      <c r="P1" t="s">
        <v>18</v>
      </c>
      <c r="Q1" t="s">
        <v>19</v>
      </c>
      <c r="R1" t="s">
        <v>21</v>
      </c>
      <c r="S1" t="s">
        <v>22</v>
      </c>
      <c r="T1" t="s">
        <v>26</v>
      </c>
      <c r="U1" t="s">
        <v>78</v>
      </c>
      <c r="V1" t="s">
        <v>32</v>
      </c>
      <c r="W1" s="15" t="s">
        <v>43</v>
      </c>
    </row>
    <row r="2" spans="1:26" s="2" customFormat="1" ht="14.25" customHeight="1" x14ac:dyDescent="0.25">
      <c r="A2" s="2" t="s">
        <v>35</v>
      </c>
      <c r="L2" s="2">
        <v>0.02</v>
      </c>
      <c r="M2" s="2">
        <v>0.1</v>
      </c>
      <c r="N2" s="2">
        <v>0.15</v>
      </c>
      <c r="O2" s="2">
        <v>0.09</v>
      </c>
      <c r="P2" s="2">
        <v>0.15</v>
      </c>
      <c r="Q2" s="2">
        <v>0.15</v>
      </c>
      <c r="R2" s="2">
        <v>0.2</v>
      </c>
      <c r="S2" s="2">
        <v>0.01</v>
      </c>
      <c r="T2" s="2">
        <v>0.1</v>
      </c>
      <c r="U2" s="2">
        <v>0.03</v>
      </c>
      <c r="V2" s="2">
        <f>SUM(L2:U2)</f>
        <v>1</v>
      </c>
      <c r="W2" s="15"/>
      <c r="Y2" s="14" t="s">
        <v>77</v>
      </c>
      <c r="Z2" s="14"/>
    </row>
    <row r="3" spans="1:26" x14ac:dyDescent="0.25">
      <c r="B3" s="6">
        <v>2.29</v>
      </c>
      <c r="C3" s="6">
        <v>2.86</v>
      </c>
      <c r="D3" s="6"/>
      <c r="E3" s="6"/>
      <c r="F3" s="6">
        <v>2.5</v>
      </c>
      <c r="G3" s="6">
        <v>2.75</v>
      </c>
      <c r="H3" s="6">
        <v>2.63</v>
      </c>
      <c r="I3" s="6">
        <v>2.5</v>
      </c>
      <c r="J3" s="6">
        <v>2.5</v>
      </c>
      <c r="K3" s="6">
        <v>2.93</v>
      </c>
      <c r="L3" s="15">
        <f>AVERAGE(B3:E3)</f>
        <v>2.5750000000000002</v>
      </c>
      <c r="M3" s="6">
        <v>4</v>
      </c>
      <c r="N3" s="15">
        <f t="shared" ref="N3:N25" si="0">AVERAGE(I3:K3)</f>
        <v>2.6433333333333331</v>
      </c>
      <c r="O3" s="15">
        <f t="shared" ref="O3:O25" si="1">AVERAGE(F3:H3)</f>
        <v>2.6266666666666665</v>
      </c>
      <c r="P3" s="6">
        <v>2.81</v>
      </c>
      <c r="Q3" s="6">
        <v>3.12</v>
      </c>
      <c r="R3" s="6">
        <v>3</v>
      </c>
      <c r="S3" s="6">
        <v>2.5</v>
      </c>
      <c r="T3" s="6">
        <v>3.21</v>
      </c>
      <c r="U3" s="6">
        <v>2.0299999999999998</v>
      </c>
      <c r="V3" s="15">
        <f t="shared" ref="V3:V25" si="2">AVERAGE(L3:U3)</f>
        <v>2.8515000000000006</v>
      </c>
      <c r="W3" s="15">
        <f>SUMPRODUCT(L3:U3,L2:U2/SUM(Weights))</f>
        <v>2.9808000000000003</v>
      </c>
      <c r="X3" s="22" t="s">
        <v>41</v>
      </c>
      <c r="Y3" s="23">
        <f t="shared" ref="Y3:Y12" si="3">W3/3.7</f>
        <v>0.80562162162162165</v>
      </c>
      <c r="Z3" s="14"/>
    </row>
    <row r="4" spans="1:26" ht="15" customHeight="1" x14ac:dyDescent="0.25">
      <c r="B4" s="6">
        <v>2.57</v>
      </c>
      <c r="C4" s="6">
        <v>2.5</v>
      </c>
      <c r="D4" s="6"/>
      <c r="E4" s="6"/>
      <c r="F4" s="6">
        <v>3.13</v>
      </c>
      <c r="G4" s="6">
        <v>3.13</v>
      </c>
      <c r="H4" s="6">
        <v>3.38</v>
      </c>
      <c r="I4" s="6">
        <v>3.21</v>
      </c>
      <c r="J4" s="6">
        <v>2.86</v>
      </c>
      <c r="K4" s="6">
        <v>3.36</v>
      </c>
      <c r="L4" s="15">
        <f t="shared" ref="L4:L25" si="4">AVERAGE(B4:E4)</f>
        <v>2.5350000000000001</v>
      </c>
      <c r="M4" s="6">
        <v>3.5</v>
      </c>
      <c r="N4" s="15">
        <f t="shared" si="0"/>
        <v>3.1433333333333331</v>
      </c>
      <c r="O4" s="15">
        <f t="shared" si="1"/>
        <v>3.2133333333333334</v>
      </c>
      <c r="P4" s="6">
        <v>2.81</v>
      </c>
      <c r="Q4" s="6">
        <v>3.38</v>
      </c>
      <c r="R4" s="6">
        <v>3.33</v>
      </c>
      <c r="S4" s="6">
        <v>2.6</v>
      </c>
      <c r="T4" s="6">
        <v>3.48</v>
      </c>
      <c r="U4" s="6">
        <v>2.93</v>
      </c>
      <c r="V4" s="15">
        <f t="shared" si="2"/>
        <v>3.092166666666667</v>
      </c>
      <c r="W4" s="15">
        <f>SUMPRODUCT(L4:U4,L2:U2/SUM(Weights))</f>
        <v>3.2177999999999995</v>
      </c>
      <c r="X4" s="15" t="s">
        <v>42</v>
      </c>
      <c r="Y4" s="23">
        <f t="shared" si="3"/>
        <v>0.8696756756756755</v>
      </c>
      <c r="Z4" s="14"/>
    </row>
    <row r="5" spans="1:26" x14ac:dyDescent="0.25">
      <c r="B5" s="6">
        <v>2.93</v>
      </c>
      <c r="C5" s="6"/>
      <c r="D5" s="6">
        <v>3.43</v>
      </c>
      <c r="E5" s="6">
        <v>3.36</v>
      </c>
      <c r="F5" s="6">
        <v>3.13</v>
      </c>
      <c r="G5" s="6">
        <v>3.38</v>
      </c>
      <c r="H5" s="6">
        <v>3.13</v>
      </c>
      <c r="I5" s="6">
        <v>3</v>
      </c>
      <c r="J5" s="6">
        <v>3</v>
      </c>
      <c r="K5" s="6">
        <v>3.29</v>
      </c>
      <c r="L5" s="15">
        <f t="shared" si="4"/>
        <v>3.24</v>
      </c>
      <c r="M5" s="6">
        <v>3.75</v>
      </c>
      <c r="N5" s="15">
        <f t="shared" si="0"/>
        <v>3.0966666666666662</v>
      </c>
      <c r="O5" s="15">
        <f t="shared" si="1"/>
        <v>3.2133333333333334</v>
      </c>
      <c r="P5" s="6">
        <v>3.63</v>
      </c>
      <c r="Q5" s="6">
        <v>3.32</v>
      </c>
      <c r="R5" s="6">
        <v>3.83</v>
      </c>
      <c r="S5" s="6">
        <v>2.6</v>
      </c>
      <c r="T5" s="6">
        <v>3.43</v>
      </c>
      <c r="U5" s="6">
        <v>3.18</v>
      </c>
      <c r="V5" s="15">
        <f t="shared" si="2"/>
        <v>3.3289999999999997</v>
      </c>
      <c r="W5" s="15">
        <f>SUMPRODUCT(L5:U5,L2:U2/SUM(Weights))</f>
        <v>3.4663999999999997</v>
      </c>
      <c r="X5" s="15" t="s">
        <v>40</v>
      </c>
      <c r="Y5" s="23">
        <f t="shared" si="3"/>
        <v>0.93686486486486475</v>
      </c>
      <c r="Z5" s="14"/>
    </row>
    <row r="6" spans="1:26" x14ac:dyDescent="0.25">
      <c r="B6" s="6">
        <v>3.07</v>
      </c>
      <c r="C6" s="6">
        <v>3.21</v>
      </c>
      <c r="D6" s="6"/>
      <c r="E6" s="6"/>
      <c r="F6" s="6">
        <v>3.38</v>
      </c>
      <c r="G6" s="6">
        <v>3.38</v>
      </c>
      <c r="H6" s="6">
        <v>3.88</v>
      </c>
      <c r="I6" s="6">
        <v>3.57</v>
      </c>
      <c r="J6" s="6">
        <v>3.43</v>
      </c>
      <c r="K6" s="6">
        <v>3.86</v>
      </c>
      <c r="L6" s="15">
        <f t="shared" si="4"/>
        <v>3.1399999999999997</v>
      </c>
      <c r="M6" s="6">
        <v>4</v>
      </c>
      <c r="N6" s="15">
        <f t="shared" si="0"/>
        <v>3.6199999999999997</v>
      </c>
      <c r="O6" s="15">
        <f t="shared" si="1"/>
        <v>3.5466666666666669</v>
      </c>
      <c r="P6" s="6">
        <v>3.41</v>
      </c>
      <c r="Q6" s="6">
        <v>3.97</v>
      </c>
      <c r="R6" s="6">
        <v>3.5</v>
      </c>
      <c r="S6" s="6">
        <v>2.8</v>
      </c>
      <c r="T6" s="6">
        <v>3.2</v>
      </c>
      <c r="U6" s="6">
        <v>2.96</v>
      </c>
      <c r="V6" s="15">
        <f t="shared" si="2"/>
        <v>3.4146666666666667</v>
      </c>
      <c r="W6" s="15">
        <f>SUMPRODUCT(L6:U6,L2:U2/SUM(Weights))</f>
        <v>3.5687999999999995</v>
      </c>
      <c r="X6" s="15" t="s">
        <v>40</v>
      </c>
      <c r="Y6" s="23">
        <f t="shared" si="3"/>
        <v>0.96454054054054039</v>
      </c>
      <c r="Z6" s="14" t="s">
        <v>51</v>
      </c>
    </row>
    <row r="7" spans="1:26" x14ac:dyDescent="0.25">
      <c r="B7" s="6">
        <v>3.71</v>
      </c>
      <c r="C7" s="6">
        <v>3.71</v>
      </c>
      <c r="D7" s="6"/>
      <c r="E7" s="6"/>
      <c r="F7" s="6">
        <v>3.13</v>
      </c>
      <c r="G7" s="6">
        <v>2.75</v>
      </c>
      <c r="H7" s="6">
        <v>2.88</v>
      </c>
      <c r="I7" s="6">
        <v>3.07</v>
      </c>
      <c r="J7" s="6">
        <v>2.93</v>
      </c>
      <c r="K7" s="6">
        <v>2.93</v>
      </c>
      <c r="L7" s="15">
        <f t="shared" si="4"/>
        <v>3.71</v>
      </c>
      <c r="M7" s="6">
        <v>3</v>
      </c>
      <c r="N7" s="15">
        <f t="shared" si="0"/>
        <v>2.9766666666666666</v>
      </c>
      <c r="O7" s="15">
        <f t="shared" si="1"/>
        <v>2.92</v>
      </c>
      <c r="P7" s="6">
        <v>3.9</v>
      </c>
      <c r="Q7" s="6">
        <v>3</v>
      </c>
      <c r="R7" s="6">
        <v>3.2</v>
      </c>
      <c r="S7" s="6">
        <v>2.8</v>
      </c>
      <c r="T7" s="6">
        <v>3.02</v>
      </c>
      <c r="U7" s="6">
        <v>3.9</v>
      </c>
      <c r="V7" s="15">
        <f t="shared" si="2"/>
        <v>3.242666666666667</v>
      </c>
      <c r="W7" s="15">
        <f>SUMPRODUCT(L7:U7,L2:U2/SUM(Weights))</f>
        <v>3.2055000000000002</v>
      </c>
      <c r="X7" s="15" t="s">
        <v>42</v>
      </c>
      <c r="Y7" s="23">
        <f t="shared" si="3"/>
        <v>0.86635135135135133</v>
      </c>
      <c r="Z7" s="14"/>
    </row>
    <row r="8" spans="1:26" x14ac:dyDescent="0.25">
      <c r="B8" s="6">
        <v>2.64</v>
      </c>
      <c r="C8" s="6">
        <v>3.07</v>
      </c>
      <c r="D8" s="6"/>
      <c r="E8" s="6"/>
      <c r="F8" s="6">
        <v>2.13</v>
      </c>
      <c r="G8" s="6">
        <v>2.63</v>
      </c>
      <c r="H8" s="6">
        <v>2.75</v>
      </c>
      <c r="I8" s="6">
        <v>2.29</v>
      </c>
      <c r="J8" s="6">
        <v>2.64</v>
      </c>
      <c r="K8" s="6">
        <v>2.57</v>
      </c>
      <c r="L8" s="15">
        <f t="shared" si="4"/>
        <v>2.855</v>
      </c>
      <c r="M8" s="6">
        <v>3</v>
      </c>
      <c r="N8" s="15">
        <f t="shared" si="0"/>
        <v>2.5</v>
      </c>
      <c r="O8" s="15">
        <f t="shared" si="1"/>
        <v>2.5033333333333334</v>
      </c>
      <c r="P8" s="6">
        <v>3.29</v>
      </c>
      <c r="Q8">
        <v>3.1</v>
      </c>
      <c r="R8" s="6">
        <v>3</v>
      </c>
      <c r="S8" s="6">
        <v>1.8</v>
      </c>
      <c r="T8" s="6">
        <v>2.64</v>
      </c>
      <c r="U8" s="6">
        <v>1.74</v>
      </c>
      <c r="V8" s="15">
        <f t="shared" si="2"/>
        <v>2.6428333333333334</v>
      </c>
      <c r="W8" s="15">
        <f>SUMPRODUCT(L8:U8,L2:U2/SUM(Weights))</f>
        <v>2.8501000000000003</v>
      </c>
      <c r="X8" s="15" t="s">
        <v>41</v>
      </c>
      <c r="Y8" s="23">
        <f t="shared" si="3"/>
        <v>0.77029729729729735</v>
      </c>
      <c r="Z8" s="14"/>
    </row>
    <row r="9" spans="1:26" x14ac:dyDescent="0.25">
      <c r="B9" s="26"/>
      <c r="C9" s="6">
        <v>2.79</v>
      </c>
      <c r="D9" s="6"/>
      <c r="E9" s="6"/>
      <c r="F9" s="6">
        <v>2.5</v>
      </c>
      <c r="G9" s="6">
        <v>2.75</v>
      </c>
      <c r="H9" s="6">
        <v>3</v>
      </c>
      <c r="I9" s="6">
        <v>2.64</v>
      </c>
      <c r="J9" s="6">
        <v>2.64</v>
      </c>
      <c r="K9" s="6">
        <v>3</v>
      </c>
      <c r="L9" s="15">
        <f t="shared" si="4"/>
        <v>2.79</v>
      </c>
      <c r="M9" s="6">
        <v>3.75</v>
      </c>
      <c r="N9" s="15">
        <f t="shared" si="0"/>
        <v>2.7600000000000002</v>
      </c>
      <c r="O9" s="15">
        <f t="shared" si="1"/>
        <v>2.75</v>
      </c>
      <c r="P9" s="6">
        <v>3.76</v>
      </c>
      <c r="Q9">
        <v>3.8</v>
      </c>
      <c r="R9" s="6">
        <v>3</v>
      </c>
      <c r="S9" s="6">
        <v>2.6</v>
      </c>
      <c r="T9" s="6">
        <v>2.86</v>
      </c>
      <c r="U9" s="6">
        <v>3.18</v>
      </c>
      <c r="V9" s="15">
        <f t="shared" si="2"/>
        <v>3.125</v>
      </c>
      <c r="W9" s="15">
        <f>SUMPRODUCT(L9:U9,L2:U2/SUM(Weights))</f>
        <v>3.2336999999999998</v>
      </c>
      <c r="X9" t="s">
        <v>42</v>
      </c>
      <c r="Y9" s="23">
        <f t="shared" si="3"/>
        <v>0.87397297297297283</v>
      </c>
      <c r="Z9" s="14"/>
    </row>
    <row r="10" spans="1:26" x14ac:dyDescent="0.25">
      <c r="B10" s="6">
        <v>2.29</v>
      </c>
      <c r="C10" s="6">
        <v>2.4300000000000002</v>
      </c>
      <c r="D10" s="6"/>
      <c r="E10" s="6"/>
      <c r="F10" s="6">
        <v>3.5</v>
      </c>
      <c r="G10" s="6">
        <v>3.25</v>
      </c>
      <c r="H10" s="6">
        <v>3.25</v>
      </c>
      <c r="I10" s="6">
        <v>3</v>
      </c>
      <c r="J10" s="6">
        <v>3.64</v>
      </c>
      <c r="K10" s="6">
        <v>3.64</v>
      </c>
      <c r="L10" s="15">
        <f t="shared" si="4"/>
        <v>2.3600000000000003</v>
      </c>
      <c r="M10" s="6">
        <v>3.5</v>
      </c>
      <c r="N10" s="15">
        <f t="shared" si="0"/>
        <v>3.4266666666666672</v>
      </c>
      <c r="O10" s="15">
        <f t="shared" si="1"/>
        <v>3.3333333333333335</v>
      </c>
      <c r="P10" s="6">
        <v>2.7</v>
      </c>
      <c r="Q10" s="6">
        <v>3.74</v>
      </c>
      <c r="R10" s="6">
        <v>3.33</v>
      </c>
      <c r="S10" s="6">
        <v>2.4</v>
      </c>
      <c r="T10" s="6">
        <v>3.3</v>
      </c>
      <c r="U10" s="6">
        <v>2.2000000000000002</v>
      </c>
      <c r="V10" s="15">
        <f t="shared" si="2"/>
        <v>3.0289999999999999</v>
      </c>
      <c r="W10" s="15">
        <f>SUMPRODUCT(L10:U10,L2:U2/SUM(Weights))</f>
        <v>3.2631999999999999</v>
      </c>
      <c r="X10" s="15" t="s">
        <v>42</v>
      </c>
      <c r="Y10" s="23">
        <f t="shared" si="3"/>
        <v>0.88194594594594589</v>
      </c>
      <c r="Z10" s="14"/>
    </row>
    <row r="11" spans="1:26" ht="13.9" customHeight="1" x14ac:dyDescent="0.25">
      <c r="B11" s="6">
        <v>3</v>
      </c>
      <c r="C11" s="6">
        <v>3.07</v>
      </c>
      <c r="D11" s="6"/>
      <c r="E11" s="6"/>
      <c r="F11" s="6">
        <v>2.75</v>
      </c>
      <c r="G11" s="6">
        <v>3</v>
      </c>
      <c r="H11" s="6">
        <v>3.5</v>
      </c>
      <c r="I11" s="6">
        <v>2.4300000000000002</v>
      </c>
      <c r="J11" s="6">
        <v>3.07</v>
      </c>
      <c r="K11" s="6">
        <v>3.57</v>
      </c>
      <c r="L11" s="15">
        <f t="shared" si="4"/>
        <v>3.0350000000000001</v>
      </c>
      <c r="M11" s="6">
        <v>3.75</v>
      </c>
      <c r="N11" s="15">
        <f t="shared" si="0"/>
        <v>3.0233333333333334</v>
      </c>
      <c r="O11" s="15">
        <f t="shared" si="1"/>
        <v>3.0833333333333335</v>
      </c>
      <c r="P11" s="6">
        <v>3.19</v>
      </c>
      <c r="Q11" s="6">
        <v>3.43</v>
      </c>
      <c r="R11" s="6">
        <v>3.67</v>
      </c>
      <c r="S11" s="6">
        <v>2.6</v>
      </c>
      <c r="T11" s="6">
        <v>3.26</v>
      </c>
      <c r="U11" s="6">
        <v>3.21</v>
      </c>
      <c r="V11" s="15">
        <f t="shared" si="2"/>
        <v>3.2251666666666665</v>
      </c>
      <c r="W11" s="15">
        <f>SUMPRODUCT(L11:U11,L2:U2/SUM(Weights))</f>
        <v>3.3419999999999996</v>
      </c>
      <c r="X11" s="22" t="s">
        <v>42</v>
      </c>
      <c r="Y11" s="23">
        <f t="shared" si="3"/>
        <v>0.90324324324324312</v>
      </c>
      <c r="Z11" s="14"/>
    </row>
    <row r="12" spans="1:26" ht="15.75" customHeight="1" x14ac:dyDescent="0.25">
      <c r="B12" s="6">
        <v>3</v>
      </c>
      <c r="C12" s="6">
        <v>3.5</v>
      </c>
      <c r="D12" s="6">
        <v>3.29</v>
      </c>
      <c r="E12" s="6"/>
      <c r="F12" s="6">
        <v>2.63</v>
      </c>
      <c r="G12" s="6">
        <v>3.38</v>
      </c>
      <c r="H12" s="6">
        <v>3.63</v>
      </c>
      <c r="I12" s="6">
        <v>2.57</v>
      </c>
      <c r="J12" s="6">
        <v>3.36</v>
      </c>
      <c r="K12" s="6">
        <v>3.64</v>
      </c>
      <c r="L12" s="15">
        <f t="shared" si="4"/>
        <v>3.2633333333333332</v>
      </c>
      <c r="M12" s="6">
        <v>3.5</v>
      </c>
      <c r="N12" s="15">
        <f t="shared" si="0"/>
        <v>3.19</v>
      </c>
      <c r="O12" s="15">
        <f t="shared" si="1"/>
        <v>3.2133333333333334</v>
      </c>
      <c r="P12" s="6">
        <v>3.56</v>
      </c>
      <c r="Q12" s="6">
        <v>3.72</v>
      </c>
      <c r="R12" s="6">
        <v>3.67</v>
      </c>
      <c r="S12" s="6">
        <v>2.8</v>
      </c>
      <c r="T12" s="6">
        <v>3.5</v>
      </c>
      <c r="U12" s="6">
        <v>3.28</v>
      </c>
      <c r="V12" s="15">
        <f t="shared" si="2"/>
        <v>3.3696666666666664</v>
      </c>
      <c r="W12" s="15">
        <f>SUMPRODUCT(L12:U12,L2:U2/SUM(Weights))</f>
        <v>3.4853666666666667</v>
      </c>
      <c r="X12" s="15" t="s">
        <v>40</v>
      </c>
      <c r="Y12" s="23">
        <f t="shared" si="3"/>
        <v>0.94199099099099093</v>
      </c>
      <c r="Z12" s="14"/>
    </row>
    <row r="13" spans="1:26" x14ac:dyDescent="0.25">
      <c r="B13" s="6">
        <v>3</v>
      </c>
      <c r="C13" s="6">
        <v>3.21</v>
      </c>
      <c r="D13" s="6">
        <v>3.07</v>
      </c>
      <c r="E13" s="6"/>
      <c r="F13" s="6">
        <v>2.5</v>
      </c>
      <c r="G13" s="6">
        <v>2.63</v>
      </c>
      <c r="H13" s="6">
        <v>2.75</v>
      </c>
      <c r="I13" s="6">
        <v>2.4300000000000002</v>
      </c>
      <c r="J13" s="6">
        <v>2.71</v>
      </c>
      <c r="K13" s="6">
        <v>3.07</v>
      </c>
      <c r="L13" s="15">
        <f t="shared" si="4"/>
        <v>3.0933333333333333</v>
      </c>
      <c r="M13" s="6">
        <v>3</v>
      </c>
      <c r="N13" s="15">
        <f t="shared" si="0"/>
        <v>2.7366666666666668</v>
      </c>
      <c r="O13" s="15">
        <f t="shared" si="1"/>
        <v>2.6266666666666665</v>
      </c>
      <c r="P13" s="6">
        <v>3.13</v>
      </c>
      <c r="Q13" s="6">
        <v>3.09</v>
      </c>
      <c r="R13" s="6">
        <v>3</v>
      </c>
      <c r="S13" s="6">
        <v>3</v>
      </c>
      <c r="T13" s="6">
        <v>2.95</v>
      </c>
      <c r="U13" s="6">
        <v>2.68</v>
      </c>
      <c r="V13" s="15">
        <f t="shared" si="2"/>
        <v>2.9306666666666663</v>
      </c>
      <c r="W13" s="15">
        <f>SUMPRODUCT(L13:U13,L2:U2/SUM(Weights))</f>
        <v>2.9471666666666665</v>
      </c>
      <c r="X13" s="15" t="s">
        <v>41</v>
      </c>
      <c r="Y13" s="23">
        <f>W13/3.7</f>
        <v>0.79653153153153144</v>
      </c>
      <c r="Z13" s="14"/>
    </row>
    <row r="14" spans="1:26" x14ac:dyDescent="0.25">
      <c r="B14" s="6">
        <v>3.43</v>
      </c>
      <c r="C14" s="6">
        <v>3.29</v>
      </c>
      <c r="D14" s="6"/>
      <c r="E14" s="6"/>
      <c r="F14" s="6">
        <v>2.25</v>
      </c>
      <c r="G14" s="6">
        <v>2.75</v>
      </c>
      <c r="H14" s="6">
        <v>3</v>
      </c>
      <c r="I14" s="6">
        <v>2.5</v>
      </c>
      <c r="J14" s="6">
        <v>3</v>
      </c>
      <c r="K14" s="6">
        <v>3.14</v>
      </c>
      <c r="L14" s="15">
        <f t="shared" si="4"/>
        <v>3.3600000000000003</v>
      </c>
      <c r="M14" s="6">
        <v>3.5</v>
      </c>
      <c r="N14" s="15">
        <f t="shared" si="0"/>
        <v>2.8800000000000003</v>
      </c>
      <c r="O14" s="15">
        <f t="shared" si="1"/>
        <v>2.6666666666666665</v>
      </c>
      <c r="P14" s="6">
        <v>3.51</v>
      </c>
      <c r="Q14" s="6">
        <v>3.06</v>
      </c>
      <c r="R14" s="6">
        <v>3</v>
      </c>
      <c r="S14" s="6">
        <v>3.2</v>
      </c>
      <c r="T14" s="6">
        <v>3.14</v>
      </c>
      <c r="U14" s="6">
        <v>3.04</v>
      </c>
      <c r="V14" s="15">
        <f t="shared" si="2"/>
        <v>3.1356666666666664</v>
      </c>
      <c r="W14" s="15">
        <f>SUMPRODUCT(L14:U14,L2:U2/SUM(Weights))</f>
        <v>3.1119000000000003</v>
      </c>
      <c r="X14" s="15" t="s">
        <v>42</v>
      </c>
      <c r="Y14" s="23">
        <f>W14/3.7</f>
        <v>0.84105405405405409</v>
      </c>
      <c r="Z14" s="14"/>
    </row>
    <row r="15" spans="1:26" x14ac:dyDescent="0.25">
      <c r="B15" s="6">
        <v>2.29</v>
      </c>
      <c r="C15" s="6">
        <v>3.29</v>
      </c>
      <c r="D15" s="6"/>
      <c r="E15" s="6"/>
      <c r="F15" s="6">
        <v>3</v>
      </c>
      <c r="G15" s="6">
        <v>2.75</v>
      </c>
      <c r="H15" s="6">
        <v>3</v>
      </c>
      <c r="I15" s="6">
        <v>2.21</v>
      </c>
      <c r="J15" s="6">
        <v>3</v>
      </c>
      <c r="K15" s="6">
        <v>3.14</v>
      </c>
      <c r="L15" s="15">
        <f t="shared" si="4"/>
        <v>2.79</v>
      </c>
      <c r="M15" s="6">
        <v>3</v>
      </c>
      <c r="N15" s="15">
        <f t="shared" si="0"/>
        <v>2.7833333333333332</v>
      </c>
      <c r="O15" s="15">
        <f t="shared" si="1"/>
        <v>2.9166666666666665</v>
      </c>
      <c r="P15" s="6">
        <v>3.5</v>
      </c>
      <c r="Q15" s="6">
        <v>3.12</v>
      </c>
      <c r="R15" s="6">
        <v>3</v>
      </c>
      <c r="S15" s="6">
        <v>2.6</v>
      </c>
      <c r="T15" s="6">
        <v>2.69</v>
      </c>
      <c r="U15" s="6">
        <v>2.66</v>
      </c>
      <c r="V15" s="15">
        <f t="shared" si="2"/>
        <v>2.9060000000000001</v>
      </c>
      <c r="W15" s="15">
        <f>SUMPRODUCT(L15:U15,L2:U2/SUM(Weights))</f>
        <v>3.0036</v>
      </c>
      <c r="X15" s="15" t="s">
        <v>42</v>
      </c>
      <c r="Y15" s="23">
        <f>W15/3.7</f>
        <v>0.8117837837837838</v>
      </c>
      <c r="Z15" s="14"/>
    </row>
    <row r="16" spans="1:26" x14ac:dyDescent="0.25">
      <c r="B16" s="6">
        <v>2.93</v>
      </c>
      <c r="C16" s="6">
        <v>3.64</v>
      </c>
      <c r="D16" s="6"/>
      <c r="E16" s="6"/>
      <c r="F16" s="6">
        <v>2.88</v>
      </c>
      <c r="G16" s="6">
        <v>3.13</v>
      </c>
      <c r="H16" s="6">
        <v>3.13</v>
      </c>
      <c r="I16" s="6">
        <v>3.07</v>
      </c>
      <c r="J16" s="6">
        <v>3.07</v>
      </c>
      <c r="K16" s="6">
        <v>3.29</v>
      </c>
      <c r="L16" s="15">
        <f t="shared" si="4"/>
        <v>3.2850000000000001</v>
      </c>
      <c r="M16" s="6">
        <v>3.8</v>
      </c>
      <c r="N16" s="15">
        <f t="shared" si="0"/>
        <v>3.1433333333333331</v>
      </c>
      <c r="O16" s="15">
        <f t="shared" si="1"/>
        <v>3.0466666666666669</v>
      </c>
      <c r="P16" s="6">
        <v>3.18</v>
      </c>
      <c r="Q16" s="6">
        <v>3.43</v>
      </c>
      <c r="R16" s="6">
        <v>3.67</v>
      </c>
      <c r="S16" s="6">
        <v>2.8</v>
      </c>
      <c r="T16" s="6">
        <v>2.83</v>
      </c>
      <c r="U16" s="6">
        <v>2.83</v>
      </c>
      <c r="V16" s="15">
        <f t="shared" si="2"/>
        <v>3.2015000000000002</v>
      </c>
      <c r="W16" s="15">
        <f>SUMPRODUCT(L16:U16,L2:U2/SUM(Weights))</f>
        <v>3.3127999999999997</v>
      </c>
      <c r="X16" s="15" t="s">
        <v>42</v>
      </c>
      <c r="Y16" s="23">
        <f>W16/3.7</f>
        <v>0.89535135135135124</v>
      </c>
      <c r="Z16" s="14"/>
    </row>
    <row r="17" spans="2:26" ht="15" customHeight="1" x14ac:dyDescent="0.25">
      <c r="B17" s="6">
        <v>3.14</v>
      </c>
      <c r="C17" s="6">
        <v>3.43</v>
      </c>
      <c r="D17" s="6"/>
      <c r="E17" s="6"/>
      <c r="F17" s="6">
        <v>2.63</v>
      </c>
      <c r="G17" s="6">
        <v>2.75</v>
      </c>
      <c r="H17" s="6">
        <v>3.13</v>
      </c>
      <c r="I17" s="6">
        <v>2.79</v>
      </c>
      <c r="J17" s="6">
        <v>3.14</v>
      </c>
      <c r="K17" s="6">
        <v>3.21</v>
      </c>
      <c r="L17" s="15">
        <f t="shared" si="4"/>
        <v>3.2850000000000001</v>
      </c>
      <c r="M17" s="6">
        <v>3.5</v>
      </c>
      <c r="N17" s="15">
        <f t="shared" si="0"/>
        <v>3.0466666666666669</v>
      </c>
      <c r="O17" s="15">
        <f>AVERAGE(F17:H17)</f>
        <v>2.8366666666666664</v>
      </c>
      <c r="P17" s="6">
        <v>3.68</v>
      </c>
      <c r="Q17" s="6">
        <v>3.44</v>
      </c>
      <c r="R17" s="6">
        <v>3.33</v>
      </c>
      <c r="S17" s="6">
        <v>3.1</v>
      </c>
      <c r="T17" s="6">
        <v>3.29</v>
      </c>
      <c r="U17" s="6">
        <v>3.29</v>
      </c>
      <c r="V17" s="15">
        <f t="shared" si="2"/>
        <v>3.2798333333333334</v>
      </c>
      <c r="W17" s="15">
        <f>SUMPRODUCT(L17:U17,L2:U2/SUM(Weights))</f>
        <v>3.3207000000000004</v>
      </c>
      <c r="X17" s="15" t="s">
        <v>42</v>
      </c>
      <c r="Y17" s="23">
        <f>W17/3.7</f>
        <v>0.89748648648648655</v>
      </c>
      <c r="Z17" s="14"/>
    </row>
    <row r="18" spans="2:26" ht="17.25" customHeight="1" x14ac:dyDescent="0.25">
      <c r="B18" s="6">
        <v>3.29</v>
      </c>
      <c r="C18" s="6">
        <v>3.86</v>
      </c>
      <c r="E18" s="13"/>
      <c r="F18" s="6">
        <v>3</v>
      </c>
      <c r="G18" s="6">
        <v>2.88</v>
      </c>
      <c r="H18" s="6">
        <v>3.25</v>
      </c>
      <c r="I18" s="6">
        <v>2.93</v>
      </c>
      <c r="J18" s="6">
        <v>3.36</v>
      </c>
      <c r="K18" s="6">
        <v>3.64</v>
      </c>
      <c r="L18" s="15">
        <f t="shared" si="4"/>
        <v>3.5750000000000002</v>
      </c>
      <c r="M18" s="6">
        <v>3.5</v>
      </c>
      <c r="N18" s="15">
        <f t="shared" si="0"/>
        <v>3.31</v>
      </c>
      <c r="O18" s="15">
        <f t="shared" si="1"/>
        <v>3.043333333333333</v>
      </c>
      <c r="P18" s="6">
        <v>3.99</v>
      </c>
      <c r="Q18" s="6">
        <v>3.72</v>
      </c>
      <c r="R18" s="6">
        <v>3.83</v>
      </c>
      <c r="S18" s="6">
        <v>2.7</v>
      </c>
      <c r="T18" s="6">
        <v>3.48</v>
      </c>
      <c r="U18" s="6">
        <v>3.48</v>
      </c>
      <c r="V18" s="15">
        <f t="shared" si="2"/>
        <v>3.4628333333333332</v>
      </c>
      <c r="W18" s="15">
        <f>SUMPRODUCT(L18:U18,L2:U2/SUM(Weights))</f>
        <v>3.5937999999999999</v>
      </c>
      <c r="X18" s="15" t="s">
        <v>40</v>
      </c>
      <c r="Y18" s="23">
        <f>W18/3.7</f>
        <v>0.97129729729729719</v>
      </c>
      <c r="Z18" s="14" t="s">
        <v>51</v>
      </c>
    </row>
    <row r="19" spans="2:26" x14ac:dyDescent="0.25">
      <c r="B19" s="6">
        <v>3.14</v>
      </c>
      <c r="C19" s="6">
        <v>3.5</v>
      </c>
      <c r="F19" s="6">
        <v>2.38</v>
      </c>
      <c r="G19" s="6">
        <v>2.75</v>
      </c>
      <c r="H19" s="6">
        <v>2.63</v>
      </c>
      <c r="I19" s="6">
        <v>2.79</v>
      </c>
      <c r="J19" s="6">
        <v>2.79</v>
      </c>
      <c r="K19" s="6">
        <v>3</v>
      </c>
      <c r="L19" s="15">
        <f t="shared" si="4"/>
        <v>3.3200000000000003</v>
      </c>
      <c r="M19" s="6">
        <v>3</v>
      </c>
      <c r="N19" s="15">
        <f t="shared" si="0"/>
        <v>2.86</v>
      </c>
      <c r="O19" s="15">
        <f t="shared" si="1"/>
        <v>2.5866666666666664</v>
      </c>
      <c r="P19" s="6">
        <v>3.57</v>
      </c>
      <c r="Q19" s="6">
        <v>3.03</v>
      </c>
      <c r="R19" s="6">
        <v>3</v>
      </c>
      <c r="S19" s="6">
        <v>2.9</v>
      </c>
      <c r="T19" s="6">
        <v>3.26</v>
      </c>
      <c r="U19" s="6">
        <v>3.26</v>
      </c>
      <c r="V19" s="15">
        <f t="shared" si="2"/>
        <v>3.078666666666666</v>
      </c>
      <c r="W19" s="15">
        <f>SUMPRODUCT(L19:U19,L2:U2/SUM(Weights))</f>
        <v>3.0709999999999997</v>
      </c>
      <c r="X19" s="15" t="s">
        <v>42</v>
      </c>
      <c r="Y19" s="23">
        <f>W19/3.7</f>
        <v>0.82999999999999985</v>
      </c>
      <c r="Z19" s="14"/>
    </row>
    <row r="20" spans="2:26" x14ac:dyDescent="0.25">
      <c r="B20" s="6">
        <v>2.86</v>
      </c>
      <c r="C20" s="6">
        <v>3.21</v>
      </c>
      <c r="F20" s="6">
        <v>2.75</v>
      </c>
      <c r="G20" s="6">
        <v>3.13</v>
      </c>
      <c r="H20" s="6">
        <v>3</v>
      </c>
      <c r="I20" s="6">
        <v>2.86</v>
      </c>
      <c r="J20" s="6">
        <v>3.14</v>
      </c>
      <c r="K20" s="6">
        <v>3.14</v>
      </c>
      <c r="L20" s="15">
        <f t="shared" si="4"/>
        <v>3.0350000000000001</v>
      </c>
      <c r="M20" s="6">
        <v>3</v>
      </c>
      <c r="N20" s="15">
        <f t="shared" si="0"/>
        <v>3.0466666666666669</v>
      </c>
      <c r="O20" s="15">
        <f t="shared" si="1"/>
        <v>2.9599999999999995</v>
      </c>
      <c r="P20" s="6">
        <v>3.04</v>
      </c>
      <c r="Q20" s="6">
        <v>3.15</v>
      </c>
      <c r="R20" s="6">
        <v>3.3</v>
      </c>
      <c r="S20" s="6">
        <v>2.8</v>
      </c>
      <c r="T20" s="6">
        <v>2.81</v>
      </c>
      <c r="U20" s="6">
        <v>2.81</v>
      </c>
      <c r="V20" s="15">
        <f t="shared" si="2"/>
        <v>2.9951666666666665</v>
      </c>
      <c r="W20" s="15">
        <f>SUMPRODUCT(L20:U20,L2:U2/SUM(Weights))</f>
        <v>3.0659000000000001</v>
      </c>
      <c r="X20" s="15" t="s">
        <v>42</v>
      </c>
      <c r="Y20" s="23">
        <f>W20/3.7</f>
        <v>0.82862162162162156</v>
      </c>
      <c r="Z20" s="14"/>
    </row>
    <row r="21" spans="2:26" x14ac:dyDescent="0.25">
      <c r="B21" s="6">
        <v>3</v>
      </c>
      <c r="C21" s="6">
        <v>3.79</v>
      </c>
      <c r="F21" s="6">
        <v>2.75</v>
      </c>
      <c r="G21" s="6">
        <v>3.25</v>
      </c>
      <c r="H21" s="6">
        <v>3.38</v>
      </c>
      <c r="I21" s="6">
        <v>3.21</v>
      </c>
      <c r="J21" s="6">
        <v>3.64</v>
      </c>
      <c r="K21" s="6">
        <v>3.71</v>
      </c>
      <c r="L21" s="15">
        <f>AVERAGE(B21:E21)</f>
        <v>3.395</v>
      </c>
      <c r="M21" s="6">
        <v>3.5</v>
      </c>
      <c r="N21" s="15">
        <f>AVERAGE(I21:K21)</f>
        <v>3.5199999999999996</v>
      </c>
      <c r="O21" s="15">
        <f>AVERAGE(F21:H21)</f>
        <v>3.1266666666666665</v>
      </c>
      <c r="P21" s="6">
        <v>4</v>
      </c>
      <c r="Q21" s="6">
        <v>3.54</v>
      </c>
      <c r="R21" s="6">
        <v>3.3</v>
      </c>
      <c r="S21" s="6">
        <v>3.6</v>
      </c>
      <c r="T21" s="6">
        <v>3.45</v>
      </c>
      <c r="U21" s="6">
        <v>3.45</v>
      </c>
      <c r="V21" s="15">
        <f>AVERAGE(L21:U21)</f>
        <v>3.4881666666666669</v>
      </c>
      <c r="W21" s="15">
        <f>SUMPRODUCT(L21:U21,L2:U2/SUM(Weights))</f>
        <v>3.5028000000000006</v>
      </c>
      <c r="X21" s="15" t="s">
        <v>40</v>
      </c>
      <c r="Y21" s="23">
        <f>W21/3.7</f>
        <v>0.94670270270270285</v>
      </c>
      <c r="Z21" s="14" t="s">
        <v>51</v>
      </c>
    </row>
    <row r="22" spans="2:26" ht="15.75" customHeight="1" x14ac:dyDescent="0.25">
      <c r="B22" s="6">
        <v>3</v>
      </c>
      <c r="C22" s="6">
        <v>3.86</v>
      </c>
      <c r="D22">
        <v>1.36</v>
      </c>
      <c r="E22">
        <v>1.86</v>
      </c>
      <c r="F22" s="6">
        <v>2.38</v>
      </c>
      <c r="G22" s="6">
        <v>2.63</v>
      </c>
      <c r="H22" s="6">
        <v>2.63</v>
      </c>
      <c r="I22" s="6">
        <v>2.93</v>
      </c>
      <c r="J22" s="6">
        <v>3.21</v>
      </c>
      <c r="K22" s="6">
        <v>2.93</v>
      </c>
      <c r="L22" s="15">
        <f t="shared" si="4"/>
        <v>2.5199999999999996</v>
      </c>
      <c r="M22" s="6">
        <v>3.25</v>
      </c>
      <c r="N22" s="15">
        <f t="shared" si="0"/>
        <v>3.0233333333333334</v>
      </c>
      <c r="O22" s="15">
        <f t="shared" si="1"/>
        <v>2.5466666666666664</v>
      </c>
      <c r="P22" s="6">
        <v>2.69</v>
      </c>
      <c r="Q22" s="6">
        <v>3.29</v>
      </c>
      <c r="R22" s="6">
        <v>3.33</v>
      </c>
      <c r="S22" s="6">
        <v>2.6</v>
      </c>
      <c r="T22" s="6">
        <v>2.98</v>
      </c>
      <c r="U22" s="6">
        <v>2.98</v>
      </c>
      <c r="V22" s="15">
        <f t="shared" si="2"/>
        <v>2.9210000000000003</v>
      </c>
      <c r="W22" s="15">
        <f>SUMPRODUCT(L22:U22,L2:U2/SUM(Weights))</f>
        <v>3.0345</v>
      </c>
      <c r="X22" s="15" t="s">
        <v>42</v>
      </c>
      <c r="Y22" s="23">
        <f>W22/3.7</f>
        <v>0.82013513513513514</v>
      </c>
      <c r="Z22" s="14"/>
    </row>
    <row r="23" spans="2:26" x14ac:dyDescent="0.25">
      <c r="B23" s="6">
        <v>3</v>
      </c>
      <c r="C23" s="6">
        <v>3.14</v>
      </c>
      <c r="F23" s="6">
        <v>2.5</v>
      </c>
      <c r="G23" s="6">
        <v>3.38</v>
      </c>
      <c r="H23" s="6">
        <v>3.5</v>
      </c>
      <c r="I23" s="6">
        <v>2.93</v>
      </c>
      <c r="J23" s="6">
        <v>3</v>
      </c>
      <c r="K23" s="6">
        <v>3.21</v>
      </c>
      <c r="L23" s="15">
        <f t="shared" si="4"/>
        <v>3.0700000000000003</v>
      </c>
      <c r="M23" s="6">
        <v>3.5</v>
      </c>
      <c r="N23" s="15">
        <f t="shared" si="0"/>
        <v>3.0466666666666669</v>
      </c>
      <c r="O23">
        <f t="shared" si="1"/>
        <v>3.1266666666666665</v>
      </c>
      <c r="P23" s="6">
        <v>3.5</v>
      </c>
      <c r="Q23" s="6">
        <v>3.37</v>
      </c>
      <c r="R23" s="6">
        <v>3.5</v>
      </c>
      <c r="S23" s="6">
        <v>3.3</v>
      </c>
      <c r="T23" s="6">
        <v>3.31</v>
      </c>
      <c r="U23" s="6">
        <v>3.31</v>
      </c>
      <c r="V23" s="15">
        <f t="shared" si="2"/>
        <v>3.3033333333333332</v>
      </c>
      <c r="W23" s="15">
        <f>SUMPRODUCT(L23:U23,L2:U2/SUM(Weights))</f>
        <v>3.3435999999999999</v>
      </c>
      <c r="X23" s="15" t="s">
        <v>42</v>
      </c>
      <c r="Y23" s="23">
        <f>W23/3.7</f>
        <v>0.90367567567567564</v>
      </c>
      <c r="Z23" s="14"/>
    </row>
    <row r="24" spans="2:26" x14ac:dyDescent="0.25">
      <c r="B24" s="6">
        <v>3</v>
      </c>
      <c r="C24" s="6">
        <v>3</v>
      </c>
      <c r="F24" s="6">
        <v>2.63</v>
      </c>
      <c r="G24" s="6">
        <v>2.63</v>
      </c>
      <c r="H24" s="6">
        <v>3</v>
      </c>
      <c r="I24" s="6">
        <v>2.64</v>
      </c>
      <c r="J24" s="6">
        <v>2.93</v>
      </c>
      <c r="K24" s="6">
        <v>2.86</v>
      </c>
      <c r="L24" s="15">
        <f t="shared" si="4"/>
        <v>3</v>
      </c>
      <c r="M24" s="6">
        <v>3.3</v>
      </c>
      <c r="N24" s="15">
        <f t="shared" si="0"/>
        <v>2.81</v>
      </c>
      <c r="O24" s="15">
        <f t="shared" si="1"/>
        <v>2.7533333333333334</v>
      </c>
      <c r="P24" s="6">
        <v>2.99</v>
      </c>
      <c r="Q24" s="6">
        <v>2.99</v>
      </c>
      <c r="R24" s="6">
        <v>3</v>
      </c>
      <c r="S24" s="6">
        <v>3.3</v>
      </c>
      <c r="T24" s="6">
        <v>2.39</v>
      </c>
      <c r="U24" s="6">
        <v>2.46</v>
      </c>
      <c r="V24" s="15">
        <f t="shared" si="2"/>
        <v>2.8993333333333338</v>
      </c>
      <c r="W24" s="15">
        <f>SUMPRODUCT(L24:U24,L2:U2/SUM(Weights))</f>
        <v>2.9020999999999999</v>
      </c>
      <c r="X24" s="15" t="s">
        <v>41</v>
      </c>
      <c r="Y24" s="23">
        <f>W24/3.7</f>
        <v>0.78435135135135126</v>
      </c>
      <c r="Z24" s="14"/>
    </row>
    <row r="25" spans="2:26" x14ac:dyDescent="0.25">
      <c r="B25" s="6">
        <v>3.36</v>
      </c>
      <c r="C25" s="6">
        <v>3.57</v>
      </c>
      <c r="D25">
        <v>3</v>
      </c>
      <c r="E25">
        <v>3.29</v>
      </c>
      <c r="F25" s="6">
        <v>3.5</v>
      </c>
      <c r="G25" s="6">
        <v>3.63</v>
      </c>
      <c r="H25" s="6">
        <v>3.5</v>
      </c>
      <c r="I25" s="6">
        <v>3.71</v>
      </c>
      <c r="J25" s="6">
        <v>3.79</v>
      </c>
      <c r="K25" s="6">
        <v>3.71</v>
      </c>
      <c r="L25" s="15">
        <f t="shared" si="4"/>
        <v>3.3049999999999997</v>
      </c>
      <c r="M25" s="6">
        <v>4</v>
      </c>
      <c r="N25" s="15">
        <f t="shared" si="0"/>
        <v>3.7366666666666668</v>
      </c>
      <c r="O25" s="15">
        <f t="shared" si="1"/>
        <v>3.543333333333333</v>
      </c>
      <c r="P25" s="6">
        <v>3.47</v>
      </c>
      <c r="Q25" s="6">
        <v>3.82</v>
      </c>
      <c r="R25" s="6">
        <v>4</v>
      </c>
      <c r="S25" s="6">
        <v>2.6</v>
      </c>
      <c r="T25" s="6">
        <v>3.29</v>
      </c>
      <c r="U25" s="6">
        <v>3.29</v>
      </c>
      <c r="V25" s="15">
        <f t="shared" si="2"/>
        <v>3.5055000000000001</v>
      </c>
      <c r="W25" s="15">
        <f>SUMPRODUCT(L25:U25,L2:U2/SUM(Weights))</f>
        <v>3.6926999999999999</v>
      </c>
      <c r="X25" s="15" t="s">
        <v>40</v>
      </c>
      <c r="Y25" s="23">
        <f>W25/3.7</f>
        <v>0.99802702702702695</v>
      </c>
      <c r="Z25" s="14" t="s">
        <v>51</v>
      </c>
    </row>
    <row r="26" spans="2:26" x14ac:dyDescent="0.25">
      <c r="L26" s="15"/>
      <c r="N26" s="15"/>
      <c r="O26" s="15"/>
      <c r="U26" s="15"/>
      <c r="V26" s="15"/>
      <c r="X26" s="15"/>
      <c r="Y26" s="14"/>
      <c r="Z26" s="14"/>
    </row>
    <row r="27" spans="2:26" x14ac:dyDescent="0.25">
      <c r="L27" s="15"/>
      <c r="N27" s="15"/>
      <c r="O27" s="15"/>
      <c r="V27" s="15"/>
      <c r="X27" s="15"/>
      <c r="Y27" s="14"/>
      <c r="Z27" s="14"/>
    </row>
    <row r="28" spans="2:26" x14ac:dyDescent="0.25">
      <c r="L28" s="15"/>
      <c r="W28" s="21" t="s">
        <v>74</v>
      </c>
      <c r="X28" s="2"/>
    </row>
    <row r="29" spans="2:26" x14ac:dyDescent="0.25">
      <c r="L29" s="15"/>
      <c r="W29" s="21" t="s">
        <v>75</v>
      </c>
      <c r="X29" s="2"/>
    </row>
    <row r="30" spans="2:26" x14ac:dyDescent="0.25">
      <c r="W30" s="21" t="s">
        <v>76</v>
      </c>
      <c r="X30" s="2"/>
      <c r="Y30" s="30"/>
    </row>
    <row r="31" spans="2:26" x14ac:dyDescent="0.25">
      <c r="Y31" s="30"/>
    </row>
    <row r="32" spans="2:26" x14ac:dyDescent="0.25">
      <c r="Y32" s="30"/>
    </row>
    <row r="33" spans="1:25" s="13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15"/>
      <c r="X33"/>
      <c r="Y33" s="30"/>
    </row>
    <row r="34" spans="1:25" s="13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15"/>
      <c r="X34"/>
      <c r="Y34" s="30"/>
    </row>
    <row r="35" spans="1:25" s="13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15"/>
      <c r="X35"/>
      <c r="Y35" s="30"/>
    </row>
    <row r="36" spans="1:25" s="13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15"/>
      <c r="X36"/>
      <c r="Y36" s="30"/>
    </row>
    <row r="37" spans="1:25" s="13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15"/>
      <c r="X37"/>
      <c r="Y37" s="30"/>
    </row>
    <row r="38" spans="1:25" x14ac:dyDescent="0.25">
      <c r="Y38" s="30"/>
    </row>
  </sheetData>
  <sortState xmlns:xlrd2="http://schemas.microsoft.com/office/spreadsheetml/2017/richdata2" ref="A3:A25">
    <sortCondition ref="A3:A25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BCEB-F011-4CFA-9E32-202D2D7633D7}">
  <dimension ref="A1:AA37"/>
  <sheetViews>
    <sheetView tabSelected="1" topLeftCell="A7" zoomScale="129" zoomScaleNormal="160" workbookViewId="0">
      <pane xSplit="1" topLeftCell="J1" activePane="topRight" state="frozen"/>
      <selection pane="topRight" activeCell="R32" sqref="R32"/>
    </sheetView>
  </sheetViews>
  <sheetFormatPr defaultRowHeight="15" x14ac:dyDescent="0.25"/>
  <cols>
    <col min="1" max="1" width="22.42578125" customWidth="1"/>
    <col min="6" max="11" width="9.28515625" bestFit="1" customWidth="1"/>
    <col min="12" max="12" width="12.5703125" customWidth="1"/>
    <col min="13" max="13" width="9.28515625" bestFit="1" customWidth="1"/>
    <col min="14" max="14" width="11.28515625" customWidth="1"/>
    <col min="15" max="15" width="10.140625" customWidth="1"/>
    <col min="16" max="21" width="9.28515625" bestFit="1" customWidth="1"/>
    <col min="22" max="22" width="10.140625" bestFit="1" customWidth="1"/>
    <col min="23" max="23" width="9.140625" style="15"/>
    <col min="24" max="24" width="8.7109375" customWidth="1"/>
    <col min="25" max="25" width="4.5703125" style="2" customWidth="1"/>
    <col min="26" max="26" width="9.42578125" style="13" customWidth="1"/>
    <col min="27" max="27" width="9.7109375" style="13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15</v>
      </c>
      <c r="G1" t="s">
        <v>16</v>
      </c>
      <c r="H1" t="s">
        <v>17</v>
      </c>
      <c r="I1" t="s">
        <v>29</v>
      </c>
      <c r="J1" t="s">
        <v>30</v>
      </c>
      <c r="K1" t="s">
        <v>31</v>
      </c>
      <c r="L1" t="s">
        <v>33</v>
      </c>
      <c r="M1" t="s">
        <v>4</v>
      </c>
      <c r="N1" t="s">
        <v>52</v>
      </c>
      <c r="O1" t="s">
        <v>54</v>
      </c>
      <c r="P1" t="s">
        <v>18</v>
      </c>
      <c r="Q1" t="s">
        <v>19</v>
      </c>
      <c r="R1" t="s">
        <v>21</v>
      </c>
      <c r="S1" t="s">
        <v>22</v>
      </c>
      <c r="T1" t="s">
        <v>26</v>
      </c>
      <c r="U1" t="s">
        <v>78</v>
      </c>
      <c r="V1" t="s">
        <v>32</v>
      </c>
      <c r="W1" s="15" t="s">
        <v>43</v>
      </c>
    </row>
    <row r="2" spans="1:27" s="2" customFormat="1" ht="14.25" customHeight="1" x14ac:dyDescent="0.25">
      <c r="A2" s="2" t="s">
        <v>35</v>
      </c>
      <c r="L2" s="2">
        <v>0.02</v>
      </c>
      <c r="M2" s="2">
        <v>0.1</v>
      </c>
      <c r="N2" s="2">
        <v>0.15</v>
      </c>
      <c r="O2" s="2">
        <v>0.09</v>
      </c>
      <c r="P2" s="2">
        <v>0.15</v>
      </c>
      <c r="Q2" s="2">
        <v>0.15</v>
      </c>
      <c r="R2" s="2">
        <v>0.2</v>
      </c>
      <c r="S2" s="2">
        <v>0.01</v>
      </c>
      <c r="T2" s="2">
        <v>0.1</v>
      </c>
      <c r="U2" s="2">
        <v>0.03</v>
      </c>
      <c r="V2" s="2">
        <f>SUM(L2:U2)</f>
        <v>1</v>
      </c>
      <c r="W2" s="15"/>
      <c r="X2" s="2" t="s">
        <v>87</v>
      </c>
      <c r="Z2" s="14" t="s">
        <v>77</v>
      </c>
      <c r="AA2" s="14"/>
    </row>
    <row r="3" spans="1:27" x14ac:dyDescent="0.25">
      <c r="A3" s="1"/>
      <c r="B3" s="6">
        <v>2.79</v>
      </c>
      <c r="C3" s="6">
        <v>2.5</v>
      </c>
      <c r="D3" s="6"/>
      <c r="E3" s="6"/>
      <c r="F3" s="6">
        <v>2.38</v>
      </c>
      <c r="G3" s="6">
        <v>2.63</v>
      </c>
      <c r="H3" s="6">
        <v>2.75</v>
      </c>
      <c r="I3" s="6">
        <v>2.64</v>
      </c>
      <c r="J3" s="6">
        <v>2.71</v>
      </c>
      <c r="K3" s="6">
        <v>2.71</v>
      </c>
      <c r="L3" s="15">
        <f>AVERAGE(B3:E3)</f>
        <v>2.645</v>
      </c>
      <c r="M3" s="6">
        <v>3</v>
      </c>
      <c r="N3" s="15">
        <f t="shared" ref="N3:N27" si="0">AVERAGE(I3:K3)</f>
        <v>2.6866666666666661</v>
      </c>
      <c r="O3" s="15">
        <f t="shared" ref="O3:O27" si="1">AVERAGE(F3:H3)</f>
        <v>2.5866666666666664</v>
      </c>
      <c r="P3" s="6">
        <v>2.78</v>
      </c>
      <c r="Q3" s="6">
        <v>2.79</v>
      </c>
      <c r="R3" s="6">
        <v>3</v>
      </c>
      <c r="S3" s="6">
        <v>2.7</v>
      </c>
      <c r="T3" s="6">
        <v>3.02</v>
      </c>
      <c r="U3" s="6">
        <v>2.5</v>
      </c>
      <c r="V3" s="15">
        <f t="shared" ref="V3:V27" si="2">AVERAGE(L3:U3)</f>
        <v>2.770833333333333</v>
      </c>
      <c r="W3" s="15">
        <f>SUMPRODUCT(L3:U3,L2:U2/SUM(Weights))</f>
        <v>2.8282000000000003</v>
      </c>
      <c r="X3" s="22" t="s">
        <v>42</v>
      </c>
      <c r="Z3" s="29">
        <f t="shared" ref="Z3:Z27" si="3">W3/3.7</f>
        <v>0.76437837837837841</v>
      </c>
      <c r="AA3" s="14" t="s">
        <v>41</v>
      </c>
    </row>
    <row r="4" spans="1:27" ht="15" customHeight="1" x14ac:dyDescent="0.25">
      <c r="A4" s="1"/>
      <c r="B4" s="6">
        <v>3.64</v>
      </c>
      <c r="C4" s="6">
        <v>2.93</v>
      </c>
      <c r="D4" s="6"/>
      <c r="E4" s="6"/>
      <c r="F4" s="6">
        <v>3</v>
      </c>
      <c r="G4" s="6">
        <v>3</v>
      </c>
      <c r="H4" s="6">
        <v>2.88</v>
      </c>
      <c r="I4" s="6">
        <v>3.07</v>
      </c>
      <c r="J4" s="6">
        <v>3.43</v>
      </c>
      <c r="K4" s="6">
        <v>3.07</v>
      </c>
      <c r="L4" s="15">
        <f t="shared" ref="L4:L27" si="4">AVERAGE(B4:E4)</f>
        <v>3.2850000000000001</v>
      </c>
      <c r="M4" s="6">
        <v>3.25</v>
      </c>
      <c r="N4" s="15">
        <f t="shared" si="0"/>
        <v>3.19</v>
      </c>
      <c r="O4" s="15">
        <f t="shared" si="1"/>
        <v>2.9599999999999995</v>
      </c>
      <c r="P4" s="6">
        <v>3.4</v>
      </c>
      <c r="Q4" s="6">
        <v>3.16</v>
      </c>
      <c r="R4" s="6">
        <v>3</v>
      </c>
      <c r="S4" s="6">
        <v>3.2</v>
      </c>
      <c r="T4" s="6">
        <v>3.24</v>
      </c>
      <c r="U4" s="6">
        <v>3.13</v>
      </c>
      <c r="V4" s="15">
        <f t="shared" si="2"/>
        <v>3.1814999999999993</v>
      </c>
      <c r="W4" s="15">
        <f>SUMPRODUCT(L4:U4,L2:U2/SUM(Weights))</f>
        <v>3.1695000000000007</v>
      </c>
      <c r="X4" s="15" t="s">
        <v>40</v>
      </c>
      <c r="Z4" s="23">
        <f t="shared" si="3"/>
        <v>0.85662162162162181</v>
      </c>
      <c r="AA4" s="14" t="s">
        <v>42</v>
      </c>
    </row>
    <row r="5" spans="1:27" x14ac:dyDescent="0.25">
      <c r="A5" s="1"/>
      <c r="B5" s="6">
        <v>2.71</v>
      </c>
      <c r="C5" s="6">
        <v>3</v>
      </c>
      <c r="D5" s="6"/>
      <c r="E5" s="6"/>
      <c r="F5" s="6">
        <v>2.63</v>
      </c>
      <c r="G5" s="6">
        <v>2.88</v>
      </c>
      <c r="H5" s="6">
        <v>3</v>
      </c>
      <c r="I5" s="6">
        <v>2.79</v>
      </c>
      <c r="J5" s="6">
        <v>2.71</v>
      </c>
      <c r="K5" s="6">
        <v>3</v>
      </c>
      <c r="L5" s="15">
        <f t="shared" si="4"/>
        <v>2.855</v>
      </c>
      <c r="M5" s="6">
        <v>3</v>
      </c>
      <c r="N5" s="15">
        <f t="shared" si="0"/>
        <v>2.8333333333333335</v>
      </c>
      <c r="O5" s="15">
        <f t="shared" si="1"/>
        <v>2.8366666666666664</v>
      </c>
      <c r="P5" s="6">
        <v>2.99</v>
      </c>
      <c r="Q5" s="6">
        <v>2.96</v>
      </c>
      <c r="R5" s="6">
        <v>3</v>
      </c>
      <c r="S5" s="6">
        <v>2.8</v>
      </c>
      <c r="T5" s="6">
        <v>2.69</v>
      </c>
      <c r="U5" s="6">
        <v>2.93</v>
      </c>
      <c r="V5" s="15">
        <f t="shared" si="2"/>
        <v>2.8895000000000004</v>
      </c>
      <c r="W5" s="15">
        <f>SUMPRODUCT(L5:U5,L2:U2/SUM(Weights))</f>
        <v>2.9148000000000001</v>
      </c>
      <c r="X5" s="15" t="s">
        <v>42</v>
      </c>
      <c r="Z5" s="29">
        <f t="shared" si="3"/>
        <v>0.78778378378378378</v>
      </c>
      <c r="AA5" s="14" t="s">
        <v>41</v>
      </c>
    </row>
    <row r="6" spans="1:27" x14ac:dyDescent="0.25">
      <c r="A6" s="1"/>
      <c r="B6" s="6">
        <v>3</v>
      </c>
      <c r="C6" s="6">
        <v>3.5</v>
      </c>
      <c r="D6" s="6">
        <v>4</v>
      </c>
      <c r="E6" s="6"/>
      <c r="F6" s="6">
        <v>3</v>
      </c>
      <c r="G6" s="6">
        <v>3</v>
      </c>
      <c r="H6" s="6">
        <v>3</v>
      </c>
      <c r="I6" s="6">
        <v>2.57</v>
      </c>
      <c r="J6" s="6">
        <v>3.21</v>
      </c>
      <c r="K6" s="6">
        <v>3</v>
      </c>
      <c r="L6" s="15">
        <f t="shared" si="4"/>
        <v>3.5</v>
      </c>
      <c r="M6" s="6">
        <v>4</v>
      </c>
      <c r="N6" s="15">
        <f t="shared" si="0"/>
        <v>2.9266666666666663</v>
      </c>
      <c r="O6" s="15">
        <f t="shared" si="1"/>
        <v>3</v>
      </c>
      <c r="P6" s="6">
        <v>3.82</v>
      </c>
      <c r="Q6" s="6">
        <v>3.94</v>
      </c>
      <c r="R6" s="6">
        <v>3</v>
      </c>
      <c r="S6" s="6">
        <v>3.2</v>
      </c>
      <c r="T6" s="6">
        <v>3.29</v>
      </c>
      <c r="U6" s="6">
        <v>3.09</v>
      </c>
      <c r="V6" s="15">
        <f t="shared" si="2"/>
        <v>3.3766666666666665</v>
      </c>
      <c r="W6" s="15">
        <f>SUMPRODUCT(L6:U6,L2:U2/SUM(Weights))</f>
        <v>3.3967000000000001</v>
      </c>
      <c r="X6" s="22" t="s">
        <v>40</v>
      </c>
      <c r="Z6" s="14">
        <f t="shared" si="3"/>
        <v>0.91802702702702699</v>
      </c>
      <c r="AA6" s="14" t="s">
        <v>40</v>
      </c>
    </row>
    <row r="7" spans="1:27" x14ac:dyDescent="0.25">
      <c r="A7" s="1"/>
      <c r="B7" s="6">
        <v>3.71</v>
      </c>
      <c r="C7" s="6">
        <v>3.64</v>
      </c>
      <c r="D7" s="6">
        <v>2.86</v>
      </c>
      <c r="E7" s="6"/>
      <c r="F7" s="6">
        <v>2</v>
      </c>
      <c r="G7" s="6">
        <v>2.13</v>
      </c>
      <c r="H7" s="6">
        <v>2.13</v>
      </c>
      <c r="I7" s="6">
        <v>2.64</v>
      </c>
      <c r="J7" s="6">
        <v>2.93</v>
      </c>
      <c r="K7" s="6">
        <v>2.64</v>
      </c>
      <c r="L7" s="15">
        <f t="shared" si="4"/>
        <v>3.4033333333333329</v>
      </c>
      <c r="M7" s="6">
        <v>3.5</v>
      </c>
      <c r="N7" s="15">
        <f t="shared" si="0"/>
        <v>2.7366666666666668</v>
      </c>
      <c r="O7" s="15">
        <f t="shared" si="1"/>
        <v>2.0866666666666664</v>
      </c>
      <c r="P7" s="6">
        <v>3.76</v>
      </c>
      <c r="Q7" s="6">
        <v>3.19</v>
      </c>
      <c r="R7" s="6">
        <v>3.3</v>
      </c>
      <c r="S7" s="6">
        <v>2.9</v>
      </c>
      <c r="T7" s="6">
        <v>2.86</v>
      </c>
      <c r="U7" s="6">
        <v>3</v>
      </c>
      <c r="V7" s="15">
        <f t="shared" si="2"/>
        <v>3.0736666666666665</v>
      </c>
      <c r="W7" s="15">
        <f>SUMPRODUCT(L7:U7,L2:U2/SUM(Weights))</f>
        <v>3.1238666666666663</v>
      </c>
      <c r="X7" s="15" t="s">
        <v>40</v>
      </c>
      <c r="Z7" s="23">
        <f t="shared" si="3"/>
        <v>0.84428828828828817</v>
      </c>
      <c r="AA7" s="14" t="s">
        <v>42</v>
      </c>
    </row>
    <row r="8" spans="1:27" x14ac:dyDescent="0.25">
      <c r="A8" s="1"/>
      <c r="B8" s="6">
        <v>3.21</v>
      </c>
      <c r="C8" s="6">
        <v>3.71</v>
      </c>
      <c r="E8" s="6"/>
      <c r="F8" s="6">
        <v>3.38</v>
      </c>
      <c r="G8" s="6">
        <v>3.5</v>
      </c>
      <c r="H8" s="6">
        <v>3</v>
      </c>
      <c r="I8" s="6">
        <v>3.43</v>
      </c>
      <c r="J8" s="6">
        <v>3.57</v>
      </c>
      <c r="K8" s="6">
        <v>3.07</v>
      </c>
      <c r="L8" s="15">
        <f t="shared" si="4"/>
        <v>3.46</v>
      </c>
      <c r="M8" s="6">
        <v>3.75</v>
      </c>
      <c r="N8" s="15">
        <f t="shared" si="0"/>
        <v>3.3566666666666669</v>
      </c>
      <c r="O8" s="15">
        <f t="shared" si="1"/>
        <v>3.293333333333333</v>
      </c>
      <c r="P8" s="6">
        <v>3.75</v>
      </c>
      <c r="Q8" s="6">
        <v>3.56</v>
      </c>
      <c r="R8" s="6">
        <v>3.83</v>
      </c>
      <c r="S8" s="6">
        <v>3.1</v>
      </c>
      <c r="T8" s="6">
        <v>3.05</v>
      </c>
      <c r="U8" s="6">
        <v>3.41</v>
      </c>
      <c r="V8" s="15">
        <f t="shared" si="2"/>
        <v>3.4560000000000004</v>
      </c>
      <c r="W8" s="15">
        <f>SUMPRODUCT(L8:U8,L2:U2/SUM(Weights))</f>
        <v>3.5449000000000006</v>
      </c>
      <c r="X8" s="27" t="s">
        <v>51</v>
      </c>
      <c r="Z8" s="11">
        <f t="shared" si="3"/>
        <v>0.95808108108108125</v>
      </c>
      <c r="AA8" s="14" t="s">
        <v>51</v>
      </c>
    </row>
    <row r="9" spans="1:27" x14ac:dyDescent="0.25">
      <c r="A9" s="1"/>
      <c r="B9" s="6">
        <v>2.86</v>
      </c>
      <c r="C9" s="6">
        <v>3</v>
      </c>
      <c r="E9" s="6"/>
      <c r="F9" s="6">
        <v>3.25</v>
      </c>
      <c r="G9" s="6">
        <v>2.88</v>
      </c>
      <c r="H9" s="6">
        <v>2.63</v>
      </c>
      <c r="I9" s="6">
        <v>3.21</v>
      </c>
      <c r="J9" s="6">
        <v>3.14</v>
      </c>
      <c r="K9" s="6">
        <v>3.07</v>
      </c>
      <c r="L9" s="15">
        <f t="shared" si="4"/>
        <v>2.9299999999999997</v>
      </c>
      <c r="M9" s="6">
        <v>3.25</v>
      </c>
      <c r="N9" s="15">
        <f t="shared" si="0"/>
        <v>3.14</v>
      </c>
      <c r="O9" s="15">
        <f t="shared" si="1"/>
        <v>2.92</v>
      </c>
      <c r="P9" s="6">
        <v>3.1</v>
      </c>
      <c r="Q9" s="6">
        <v>3.34</v>
      </c>
      <c r="R9" s="6">
        <v>3.17</v>
      </c>
      <c r="S9" s="6">
        <v>3.1</v>
      </c>
      <c r="T9" s="6">
        <v>3.57</v>
      </c>
      <c r="U9" s="6">
        <v>3.03</v>
      </c>
      <c r="V9" s="15">
        <f t="shared" si="2"/>
        <v>3.1550000000000002</v>
      </c>
      <c r="W9" s="15">
        <f>SUMPRODUCT(L9:U9,L2:U2/SUM(Weights))</f>
        <v>3.1962999999999995</v>
      </c>
      <c r="X9" s="15" t="s">
        <v>40</v>
      </c>
      <c r="Z9" s="23">
        <f t="shared" si="3"/>
        <v>0.86386486486486469</v>
      </c>
      <c r="AA9" s="14" t="s">
        <v>42</v>
      </c>
    </row>
    <row r="10" spans="1:27" x14ac:dyDescent="0.25">
      <c r="A10" s="1"/>
      <c r="B10" s="6">
        <v>3.57</v>
      </c>
      <c r="C10" s="6">
        <v>3.64</v>
      </c>
      <c r="E10" s="6"/>
      <c r="F10" s="6">
        <v>3.5</v>
      </c>
      <c r="G10" s="6">
        <v>3.88</v>
      </c>
      <c r="H10" s="6">
        <v>3.75</v>
      </c>
      <c r="I10" s="6">
        <v>3.5</v>
      </c>
      <c r="J10" s="6">
        <v>3.5</v>
      </c>
      <c r="K10" s="6">
        <v>3.64</v>
      </c>
      <c r="L10" s="15">
        <f t="shared" si="4"/>
        <v>3.605</v>
      </c>
      <c r="M10" s="6">
        <v>4</v>
      </c>
      <c r="N10" s="15">
        <f t="shared" si="0"/>
        <v>3.5466666666666669</v>
      </c>
      <c r="O10" s="15">
        <f t="shared" si="1"/>
        <v>3.7099999999999995</v>
      </c>
      <c r="P10" s="6">
        <v>3.78</v>
      </c>
      <c r="Q10" s="6">
        <v>3.84</v>
      </c>
      <c r="R10" s="6">
        <v>4</v>
      </c>
      <c r="S10" s="6">
        <v>3.1</v>
      </c>
      <c r="T10" s="6">
        <v>3.64</v>
      </c>
      <c r="U10" s="6">
        <v>3.35</v>
      </c>
      <c r="V10" s="15">
        <f t="shared" si="2"/>
        <v>3.6571666666666665</v>
      </c>
      <c r="W10" s="15">
        <f>SUMPRODUCT(L10:U10,L2:U2/SUM(Weights))</f>
        <v>3.7764999999999995</v>
      </c>
      <c r="X10" s="27" t="s">
        <v>51</v>
      </c>
      <c r="Z10" s="11">
        <f t="shared" si="3"/>
        <v>1.0206756756756754</v>
      </c>
      <c r="AA10" s="14" t="s">
        <v>51</v>
      </c>
    </row>
    <row r="11" spans="1:27" ht="13.9" customHeight="1" x14ac:dyDescent="0.25">
      <c r="A11" s="1"/>
      <c r="B11" s="6">
        <v>3.43</v>
      </c>
      <c r="C11" s="6">
        <v>3.79</v>
      </c>
      <c r="D11" s="6">
        <v>3.36</v>
      </c>
      <c r="E11" s="6"/>
      <c r="F11" s="6">
        <v>2.88</v>
      </c>
      <c r="G11" s="6">
        <v>3</v>
      </c>
      <c r="H11" s="6">
        <v>3.13</v>
      </c>
      <c r="I11" s="6">
        <v>3.21</v>
      </c>
      <c r="J11" s="6">
        <v>3.14</v>
      </c>
      <c r="K11" s="6">
        <v>3.5</v>
      </c>
      <c r="L11" s="15">
        <f t="shared" si="4"/>
        <v>3.5266666666666668</v>
      </c>
      <c r="M11" s="6">
        <v>3.3</v>
      </c>
      <c r="N11" s="15">
        <f t="shared" si="0"/>
        <v>3.2833333333333332</v>
      </c>
      <c r="O11" s="15">
        <f t="shared" si="1"/>
        <v>3.0033333333333334</v>
      </c>
      <c r="P11" s="6">
        <v>3.8</v>
      </c>
      <c r="Q11" s="6">
        <v>3.51</v>
      </c>
      <c r="R11" s="6">
        <v>3.17</v>
      </c>
      <c r="S11" s="6">
        <v>3</v>
      </c>
      <c r="T11" s="6">
        <v>3.31</v>
      </c>
      <c r="U11" s="6">
        <v>3.21</v>
      </c>
      <c r="V11" s="15">
        <f t="shared" si="2"/>
        <v>3.3113333333333328</v>
      </c>
      <c r="W11" s="15">
        <f>SUMPRODUCT(L11:U11,L2:U2/SUM(Weights))</f>
        <v>3.3511333333333329</v>
      </c>
      <c r="X11" s="22" t="s">
        <v>40</v>
      </c>
      <c r="Z11" s="14">
        <f t="shared" si="3"/>
        <v>0.9057117117117115</v>
      </c>
      <c r="AA11" s="14" t="s">
        <v>40</v>
      </c>
    </row>
    <row r="12" spans="1:27" ht="15.75" customHeight="1" x14ac:dyDescent="0.25">
      <c r="A12" s="1"/>
      <c r="B12" s="6">
        <v>3.5</v>
      </c>
      <c r="C12" s="6">
        <v>3.86</v>
      </c>
      <c r="D12" s="6">
        <v>4</v>
      </c>
      <c r="E12" s="6"/>
      <c r="F12" s="6">
        <v>2.5</v>
      </c>
      <c r="G12" s="6">
        <v>3</v>
      </c>
      <c r="H12" s="6">
        <v>3.38</v>
      </c>
      <c r="I12" s="6">
        <v>2.71</v>
      </c>
      <c r="J12" s="6">
        <v>3</v>
      </c>
      <c r="K12" s="6">
        <v>3.36</v>
      </c>
      <c r="L12" s="15">
        <f t="shared" si="4"/>
        <v>3.7866666666666666</v>
      </c>
      <c r="M12" s="6">
        <v>4</v>
      </c>
      <c r="N12" s="15">
        <f t="shared" si="0"/>
        <v>3.0233333333333334</v>
      </c>
      <c r="O12" s="15">
        <f t="shared" si="1"/>
        <v>2.9599999999999995</v>
      </c>
      <c r="P12" s="6">
        <v>3.9</v>
      </c>
      <c r="Q12" s="6">
        <v>3.94</v>
      </c>
      <c r="R12" s="6">
        <v>4</v>
      </c>
      <c r="S12" s="6">
        <v>3.1</v>
      </c>
      <c r="T12" s="6">
        <v>3.6</v>
      </c>
      <c r="U12" s="6">
        <v>3.96</v>
      </c>
      <c r="V12" s="15">
        <f t="shared" si="2"/>
        <v>3.6270000000000002</v>
      </c>
      <c r="W12" s="15">
        <f>SUMPRODUCT(L12:U12,L2:U2/SUM(Weights))</f>
        <v>3.6814333333333331</v>
      </c>
      <c r="X12" s="27" t="s">
        <v>51</v>
      </c>
      <c r="Z12" s="11">
        <f t="shared" si="3"/>
        <v>0.99498198198198184</v>
      </c>
      <c r="AA12" s="14" t="s">
        <v>51</v>
      </c>
    </row>
    <row r="13" spans="1:27" x14ac:dyDescent="0.25">
      <c r="A13" s="1"/>
      <c r="B13" s="6">
        <v>2.57</v>
      </c>
      <c r="C13" s="6">
        <v>3.29</v>
      </c>
      <c r="E13" s="6"/>
      <c r="F13" s="6">
        <v>3</v>
      </c>
      <c r="G13" s="6">
        <v>2.88</v>
      </c>
      <c r="H13" s="6">
        <v>2.75</v>
      </c>
      <c r="I13" s="6">
        <v>2.86</v>
      </c>
      <c r="J13" s="6">
        <v>2.86</v>
      </c>
      <c r="K13" s="6">
        <v>3.21</v>
      </c>
      <c r="L13" s="15">
        <f t="shared" si="4"/>
        <v>2.9299999999999997</v>
      </c>
      <c r="M13" s="6">
        <v>3</v>
      </c>
      <c r="N13" s="15">
        <f t="shared" si="0"/>
        <v>2.9766666666666666</v>
      </c>
      <c r="O13" s="15">
        <f t="shared" si="1"/>
        <v>2.8766666666666665</v>
      </c>
      <c r="P13" s="6">
        <v>3.18</v>
      </c>
      <c r="Q13" s="6">
        <v>3.19</v>
      </c>
      <c r="R13" s="6">
        <v>3.2</v>
      </c>
      <c r="S13" s="6">
        <v>2.2000000000000002</v>
      </c>
      <c r="T13" s="6">
        <v>3.3</v>
      </c>
      <c r="U13" s="6">
        <v>2.72</v>
      </c>
      <c r="V13" s="15">
        <f t="shared" si="2"/>
        <v>2.9573333333333331</v>
      </c>
      <c r="W13" s="15">
        <f>SUMPRODUCT(L13:U13,L2:U2/SUM(Weights))</f>
        <v>3.0930999999999997</v>
      </c>
      <c r="X13" s="15" t="s">
        <v>40</v>
      </c>
      <c r="Z13" s="23">
        <f t="shared" si="3"/>
        <v>0.83597297297297291</v>
      </c>
      <c r="AA13" s="14" t="s">
        <v>42</v>
      </c>
    </row>
    <row r="14" spans="1:27" x14ac:dyDescent="0.25">
      <c r="A14" s="1"/>
      <c r="B14" s="6">
        <v>3.29</v>
      </c>
      <c r="C14" s="6">
        <v>4</v>
      </c>
      <c r="E14" s="6"/>
      <c r="F14" s="6">
        <v>3.25</v>
      </c>
      <c r="G14" s="6">
        <v>3.38</v>
      </c>
      <c r="H14" s="6">
        <v>3.5</v>
      </c>
      <c r="I14" s="6">
        <v>3.07</v>
      </c>
      <c r="J14" s="6">
        <v>3.29</v>
      </c>
      <c r="K14" s="6">
        <v>3.43</v>
      </c>
      <c r="L14" s="15">
        <f t="shared" si="4"/>
        <v>3.645</v>
      </c>
      <c r="M14" s="6">
        <v>3.25</v>
      </c>
      <c r="N14" s="15">
        <f t="shared" si="0"/>
        <v>3.2633333333333332</v>
      </c>
      <c r="O14" s="15">
        <f t="shared" si="1"/>
        <v>3.3766666666666665</v>
      </c>
      <c r="P14" s="6">
        <v>4</v>
      </c>
      <c r="Q14" s="6">
        <v>3.34</v>
      </c>
      <c r="R14" s="6">
        <v>3.33</v>
      </c>
      <c r="S14" s="6">
        <v>3.4</v>
      </c>
      <c r="T14" s="6">
        <v>3.19</v>
      </c>
      <c r="U14" s="6">
        <v>3.81</v>
      </c>
      <c r="V14" s="15">
        <f t="shared" si="2"/>
        <v>3.4604999999999997</v>
      </c>
      <c r="W14" s="15" cm="1">
        <f t="array" ref="W14">SUMPRODUCT(L14:U14,L2:U2/SUM(Weights))</f>
        <v>3.4255999999999998</v>
      </c>
      <c r="X14" s="15" t="s">
        <v>40</v>
      </c>
      <c r="Z14" s="14">
        <f t="shared" si="3"/>
        <v>0.92583783783783768</v>
      </c>
      <c r="AA14" s="14" t="s">
        <v>40</v>
      </c>
    </row>
    <row r="15" spans="1:27" x14ac:dyDescent="0.25">
      <c r="A15" s="1"/>
      <c r="B15" s="6">
        <v>3.93</v>
      </c>
      <c r="C15" s="6">
        <v>4</v>
      </c>
      <c r="D15" s="6"/>
      <c r="E15" s="6"/>
      <c r="F15" s="6">
        <v>2.75</v>
      </c>
      <c r="G15" s="6">
        <v>3.25</v>
      </c>
      <c r="H15" s="6">
        <v>3</v>
      </c>
      <c r="I15" s="6">
        <v>2.86</v>
      </c>
      <c r="J15" s="6">
        <v>3.29</v>
      </c>
      <c r="K15" s="6">
        <v>3.29</v>
      </c>
      <c r="L15" s="15">
        <f t="shared" si="4"/>
        <v>3.9649999999999999</v>
      </c>
      <c r="M15" s="6">
        <v>3.75</v>
      </c>
      <c r="N15" s="15">
        <f t="shared" si="0"/>
        <v>3.1466666666666669</v>
      </c>
      <c r="O15" s="15">
        <f t="shared" si="1"/>
        <v>3</v>
      </c>
      <c r="P15" s="6">
        <v>4</v>
      </c>
      <c r="Q15" s="6">
        <v>3.26</v>
      </c>
      <c r="R15" s="6">
        <v>3.7</v>
      </c>
      <c r="S15" s="6">
        <v>3.1</v>
      </c>
      <c r="T15" s="6">
        <v>3.21</v>
      </c>
      <c r="U15" s="6">
        <v>3.94</v>
      </c>
      <c r="V15" s="15">
        <f t="shared" si="2"/>
        <v>3.5071666666666665</v>
      </c>
      <c r="W15" s="15" cm="1">
        <f t="array" ref="W15">SUMPRODUCT(L15:U15,L2:U2/SUM(Weights))</f>
        <v>3.4955000000000003</v>
      </c>
      <c r="X15" s="28" t="s">
        <v>51</v>
      </c>
      <c r="Z15" s="14">
        <f>W15/3.7</f>
        <v>0.94472972972972979</v>
      </c>
      <c r="AA15" s="14" t="s">
        <v>40</v>
      </c>
    </row>
    <row r="16" spans="1:27" x14ac:dyDescent="0.25">
      <c r="A16" s="1"/>
      <c r="B16" s="6">
        <v>2.21</v>
      </c>
      <c r="C16" s="6">
        <v>2.57</v>
      </c>
      <c r="D16" s="6"/>
      <c r="E16" s="6"/>
      <c r="F16" s="6">
        <v>2.75</v>
      </c>
      <c r="G16" s="6">
        <v>2.75</v>
      </c>
      <c r="H16" s="6">
        <v>3.25</v>
      </c>
      <c r="I16" s="6">
        <v>2.29</v>
      </c>
      <c r="J16" s="6">
        <v>3.21</v>
      </c>
      <c r="K16" s="6">
        <v>3.36</v>
      </c>
      <c r="L16" s="15">
        <f t="shared" si="4"/>
        <v>2.3899999999999997</v>
      </c>
      <c r="M16" s="6">
        <v>3.75</v>
      </c>
      <c r="N16" s="15">
        <f t="shared" si="0"/>
        <v>2.9533333333333331</v>
      </c>
      <c r="O16" s="15">
        <f t="shared" si="1"/>
        <v>2.9166666666666665</v>
      </c>
      <c r="P16" s="6">
        <v>2.65</v>
      </c>
      <c r="Q16" s="6">
        <v>3.38</v>
      </c>
      <c r="R16" s="6">
        <v>3.5</v>
      </c>
      <c r="S16" s="6">
        <v>2.5</v>
      </c>
      <c r="T16" s="6">
        <v>2.76</v>
      </c>
      <c r="U16" s="6">
        <v>1.9</v>
      </c>
      <c r="V16" s="15">
        <f t="shared" si="2"/>
        <v>2.8699999999999997</v>
      </c>
      <c r="W16" s="15">
        <f>SUMPRODUCT(L16:U16,L2:U2/SUM(Weights))</f>
        <v>3.0907999999999998</v>
      </c>
      <c r="X16" s="15" t="s">
        <v>40</v>
      </c>
      <c r="Z16" s="23">
        <f t="shared" si="3"/>
        <v>0.8353513513513513</v>
      </c>
      <c r="AA16" s="14" t="s">
        <v>42</v>
      </c>
    </row>
    <row r="17" spans="1:27" ht="15" customHeight="1" x14ac:dyDescent="0.25">
      <c r="A17" s="1"/>
      <c r="B17" s="6">
        <v>3</v>
      </c>
      <c r="C17" s="6">
        <v>2.57</v>
      </c>
      <c r="D17" s="6"/>
      <c r="E17" s="6"/>
      <c r="F17" s="6">
        <v>2.75</v>
      </c>
      <c r="G17" s="6">
        <v>3</v>
      </c>
      <c r="H17" s="6">
        <v>3</v>
      </c>
      <c r="I17" s="6">
        <v>3.14</v>
      </c>
      <c r="J17" s="6">
        <v>2.93</v>
      </c>
      <c r="K17" s="6">
        <v>3</v>
      </c>
      <c r="L17" s="15">
        <f t="shared" si="4"/>
        <v>2.7850000000000001</v>
      </c>
      <c r="M17" s="6">
        <v>3.25</v>
      </c>
      <c r="N17" s="15">
        <f t="shared" si="0"/>
        <v>3.0233333333333334</v>
      </c>
      <c r="O17" s="15">
        <f>AVERAGE(F17:H17)</f>
        <v>2.9166666666666665</v>
      </c>
      <c r="P17" s="6">
        <v>2.94</v>
      </c>
      <c r="Q17" s="6">
        <v>2.96</v>
      </c>
      <c r="R17" s="6">
        <v>3.17</v>
      </c>
      <c r="S17" s="6">
        <v>2.8</v>
      </c>
      <c r="T17" s="6">
        <v>3.21</v>
      </c>
      <c r="U17" s="6">
        <v>2.93</v>
      </c>
      <c r="V17" s="15">
        <f t="shared" si="2"/>
        <v>2.9985000000000004</v>
      </c>
      <c r="W17" s="15">
        <f>SUMPRODUCT(L17:U17,L2:U2/SUM(Weights))</f>
        <v>3.0526</v>
      </c>
      <c r="X17" s="15" t="s">
        <v>40</v>
      </c>
      <c r="Z17" s="23">
        <f t="shared" si="3"/>
        <v>0.82502702702702702</v>
      </c>
      <c r="AA17" s="14" t="s">
        <v>42</v>
      </c>
    </row>
    <row r="18" spans="1:27" ht="17.25" customHeight="1" x14ac:dyDescent="0.25">
      <c r="A18" s="1"/>
      <c r="B18" s="6">
        <v>3</v>
      </c>
      <c r="C18" s="6">
        <v>2.57</v>
      </c>
      <c r="E18" s="13"/>
      <c r="F18" s="6">
        <v>3</v>
      </c>
      <c r="G18" s="6">
        <v>3</v>
      </c>
      <c r="H18" s="6">
        <v>2.25</v>
      </c>
      <c r="I18" s="6">
        <v>2.64</v>
      </c>
      <c r="J18" s="6">
        <v>2.93</v>
      </c>
      <c r="K18" s="6">
        <v>2.79</v>
      </c>
      <c r="L18" s="15">
        <f t="shared" si="4"/>
        <v>2.7850000000000001</v>
      </c>
      <c r="M18" s="6">
        <v>3.25</v>
      </c>
      <c r="N18" s="15">
        <f t="shared" si="0"/>
        <v>2.7866666666666666</v>
      </c>
      <c r="O18" s="15">
        <f t="shared" si="1"/>
        <v>2.75</v>
      </c>
      <c r="P18" s="6">
        <v>3.26</v>
      </c>
      <c r="Q18" s="6">
        <v>3.24</v>
      </c>
      <c r="R18" s="6">
        <v>3</v>
      </c>
      <c r="S18" s="6">
        <v>3</v>
      </c>
      <c r="T18" s="6">
        <v>3.52</v>
      </c>
      <c r="U18" s="6">
        <v>2.88</v>
      </c>
      <c r="V18" s="15">
        <f t="shared" si="2"/>
        <v>3.0471666666666666</v>
      </c>
      <c r="W18" s="15">
        <f>SUMPRODUCT(L18:U18,L2:U2/SUM(Weights))</f>
        <v>3.0895999999999995</v>
      </c>
      <c r="X18" s="15" t="s">
        <v>40</v>
      </c>
      <c r="Z18" s="23">
        <f t="shared" si="3"/>
        <v>0.8350270270270268</v>
      </c>
      <c r="AA18" s="14" t="s">
        <v>42</v>
      </c>
    </row>
    <row r="19" spans="1:27" x14ac:dyDescent="0.25">
      <c r="A19" s="1"/>
      <c r="B19" s="6">
        <v>3.21</v>
      </c>
      <c r="C19" s="6">
        <v>3.71</v>
      </c>
      <c r="F19" s="6">
        <v>3.94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5">
        <f t="shared" si="4"/>
        <v>3.46</v>
      </c>
      <c r="M19" s="6">
        <v>4</v>
      </c>
      <c r="N19" s="15">
        <f t="shared" si="0"/>
        <v>4</v>
      </c>
      <c r="O19" s="15">
        <f t="shared" si="1"/>
        <v>3.98</v>
      </c>
      <c r="P19" s="6">
        <v>3.9</v>
      </c>
      <c r="Q19" s="6">
        <v>4</v>
      </c>
      <c r="R19" s="6">
        <v>4</v>
      </c>
      <c r="S19" s="6">
        <v>4</v>
      </c>
      <c r="T19" s="6">
        <v>3.6</v>
      </c>
      <c r="U19" s="6">
        <v>3.34</v>
      </c>
      <c r="V19" s="15">
        <f t="shared" si="2"/>
        <v>3.8280000000000003</v>
      </c>
      <c r="W19" s="15">
        <f>SUMPRODUCT(L19:U19,L2:U2/SUM(Weights))</f>
        <v>3.9125999999999999</v>
      </c>
      <c r="X19" s="27" t="s">
        <v>51</v>
      </c>
      <c r="Z19" s="11">
        <f t="shared" si="3"/>
        <v>1.0574594594594593</v>
      </c>
      <c r="AA19" s="14" t="s">
        <v>51</v>
      </c>
    </row>
    <row r="20" spans="1:27" x14ac:dyDescent="0.25">
      <c r="A20" s="1"/>
      <c r="B20" s="6">
        <v>3.29</v>
      </c>
      <c r="C20" s="6">
        <v>3.14</v>
      </c>
      <c r="F20" s="6">
        <v>3.5</v>
      </c>
      <c r="G20" s="6">
        <v>3.38</v>
      </c>
      <c r="H20" s="6">
        <v>3.38</v>
      </c>
      <c r="I20" s="6">
        <v>3.29</v>
      </c>
      <c r="J20" s="6">
        <v>3.29</v>
      </c>
      <c r="K20" s="6">
        <v>3.36</v>
      </c>
      <c r="L20" s="15">
        <f t="shared" si="4"/>
        <v>3.2149999999999999</v>
      </c>
      <c r="M20" s="6">
        <v>3.5</v>
      </c>
      <c r="N20" s="15">
        <f t="shared" si="0"/>
        <v>3.313333333333333</v>
      </c>
      <c r="O20" s="15">
        <f t="shared" si="1"/>
        <v>3.42</v>
      </c>
      <c r="P20" s="6">
        <v>3.49</v>
      </c>
      <c r="Q20" s="6">
        <v>3.22</v>
      </c>
      <c r="R20" s="6">
        <v>3.67</v>
      </c>
      <c r="S20" s="6">
        <v>2.9</v>
      </c>
      <c r="T20" s="6">
        <v>3.19</v>
      </c>
      <c r="U20" s="6">
        <v>3.85</v>
      </c>
      <c r="V20" s="15">
        <f t="shared" si="2"/>
        <v>3.3768333333333329</v>
      </c>
      <c r="W20" s="15">
        <f>SUMPRODUCT(L20:U20,L2:U2/SUM(Weights))</f>
        <v>3.4230999999999998</v>
      </c>
      <c r="X20" s="15" t="s">
        <v>40</v>
      </c>
      <c r="Z20" s="14">
        <f t="shared" si="3"/>
        <v>0.92516216216216207</v>
      </c>
      <c r="AA20" s="14" t="s">
        <v>40</v>
      </c>
    </row>
    <row r="21" spans="1:27" x14ac:dyDescent="0.25">
      <c r="A21" s="1"/>
      <c r="B21" s="6">
        <v>3.71</v>
      </c>
      <c r="C21" s="6">
        <v>3.43</v>
      </c>
      <c r="F21" s="6">
        <v>3.25</v>
      </c>
      <c r="G21" s="6">
        <v>3.38</v>
      </c>
      <c r="H21" s="6">
        <v>3.25</v>
      </c>
      <c r="I21" s="6">
        <v>3.21</v>
      </c>
      <c r="J21" s="6">
        <v>3.21</v>
      </c>
      <c r="K21" s="6">
        <v>3.36</v>
      </c>
      <c r="L21" s="15">
        <f>AVERAGE(B21:E21)</f>
        <v>3.5700000000000003</v>
      </c>
      <c r="M21" s="6">
        <v>4</v>
      </c>
      <c r="N21" s="15">
        <f>AVERAGE(I21:K21)</f>
        <v>3.26</v>
      </c>
      <c r="O21" s="15">
        <f>AVERAGE(F21:H21)</f>
        <v>3.293333333333333</v>
      </c>
      <c r="P21" s="6">
        <v>3.76</v>
      </c>
      <c r="Q21" s="6">
        <v>3.53</v>
      </c>
      <c r="R21" s="6">
        <v>3.67</v>
      </c>
      <c r="S21" s="6">
        <v>3.4</v>
      </c>
      <c r="T21" s="6">
        <v>3.39</v>
      </c>
      <c r="U21" s="6">
        <v>3.47</v>
      </c>
      <c r="V21" s="15">
        <f>AVERAGE(L21:U21)</f>
        <v>3.5343333333333335</v>
      </c>
      <c r="W21" s="15">
        <f>SUMPRODUCT(L21:U21,L2:U2/SUM(Weights))</f>
        <v>3.5613999999999995</v>
      </c>
      <c r="X21" s="27" t="s">
        <v>51</v>
      </c>
      <c r="Z21" s="11">
        <f>W21/3.7</f>
        <v>0.96254054054054039</v>
      </c>
      <c r="AA21" s="14" t="s">
        <v>51</v>
      </c>
    </row>
    <row r="22" spans="1:27" ht="15.75" customHeight="1" x14ac:dyDescent="0.25">
      <c r="A22" s="1"/>
      <c r="B22" s="6">
        <v>2.36</v>
      </c>
      <c r="C22" s="6">
        <v>2.36</v>
      </c>
      <c r="D22" s="6">
        <v>3.43</v>
      </c>
      <c r="E22" s="6">
        <v>3.36</v>
      </c>
      <c r="F22" s="6">
        <v>2.63</v>
      </c>
      <c r="G22" s="6">
        <v>3</v>
      </c>
      <c r="H22" s="6">
        <v>3.63</v>
      </c>
      <c r="I22" s="6">
        <v>2.71</v>
      </c>
      <c r="J22" s="6">
        <v>2.93</v>
      </c>
      <c r="K22" s="6">
        <v>3.71</v>
      </c>
      <c r="L22" s="15">
        <f t="shared" si="4"/>
        <v>2.8774999999999999</v>
      </c>
      <c r="M22" s="6">
        <v>3.75</v>
      </c>
      <c r="N22" s="15">
        <f t="shared" si="0"/>
        <v>3.1166666666666671</v>
      </c>
      <c r="O22" s="15">
        <f t="shared" si="1"/>
        <v>3.0866666666666664</v>
      </c>
      <c r="P22" s="6">
        <v>3.24</v>
      </c>
      <c r="Q22" s="6">
        <v>3.6</v>
      </c>
      <c r="R22" s="6">
        <v>3</v>
      </c>
      <c r="S22" s="6">
        <v>2.9</v>
      </c>
      <c r="T22" s="6">
        <v>2.52</v>
      </c>
      <c r="U22" s="6">
        <v>2.67</v>
      </c>
      <c r="V22" s="15">
        <f t="shared" si="2"/>
        <v>3.0760833333333331</v>
      </c>
      <c r="W22" s="15">
        <f>SUMPRODUCT(L22:U22,L2:U2/SUM(Weights))</f>
        <v>3.1649500000000002</v>
      </c>
      <c r="X22" s="15" t="s">
        <v>40</v>
      </c>
      <c r="Z22" s="23">
        <f t="shared" si="3"/>
        <v>0.85539189189189191</v>
      </c>
      <c r="AA22" s="14" t="s">
        <v>42</v>
      </c>
    </row>
    <row r="23" spans="1:27" x14ac:dyDescent="0.25">
      <c r="A23" s="1"/>
      <c r="B23" s="6">
        <v>3.5</v>
      </c>
      <c r="C23" s="6">
        <v>3.5</v>
      </c>
      <c r="F23" s="6">
        <v>3.13</v>
      </c>
      <c r="G23" s="6">
        <v>3.25</v>
      </c>
      <c r="H23" s="6">
        <v>3.38</v>
      </c>
      <c r="I23" s="6">
        <v>3.14</v>
      </c>
      <c r="J23" s="6">
        <v>3.43</v>
      </c>
      <c r="K23" s="6">
        <v>3.29</v>
      </c>
      <c r="L23" s="15">
        <f t="shared" si="4"/>
        <v>3.5</v>
      </c>
      <c r="M23" s="6">
        <v>3.8</v>
      </c>
      <c r="N23" s="15">
        <f t="shared" si="0"/>
        <v>3.2866666666666666</v>
      </c>
      <c r="O23">
        <f t="shared" si="1"/>
        <v>3.2533333333333334</v>
      </c>
      <c r="P23" s="6">
        <v>3.59</v>
      </c>
      <c r="Q23" s="6">
        <v>3.68</v>
      </c>
      <c r="R23" s="6">
        <v>3.8</v>
      </c>
      <c r="S23" s="6">
        <v>3.8</v>
      </c>
      <c r="T23" s="26">
        <v>3.18</v>
      </c>
      <c r="U23" s="6">
        <v>3.6</v>
      </c>
      <c r="V23" s="15">
        <f t="shared" si="2"/>
        <v>3.5490000000000004</v>
      </c>
      <c r="W23" s="15">
        <f>SUMPRODUCT(L23:U23,L2:U2/SUM(Weights))</f>
        <v>3.5502999999999996</v>
      </c>
      <c r="X23" s="27" t="s">
        <v>51</v>
      </c>
      <c r="Z23" s="11">
        <f t="shared" si="3"/>
        <v>0.95954054054054039</v>
      </c>
      <c r="AA23" s="14" t="s">
        <v>51</v>
      </c>
    </row>
    <row r="24" spans="1:27" x14ac:dyDescent="0.25">
      <c r="A24" s="1"/>
      <c r="B24" s="6">
        <v>3.43</v>
      </c>
      <c r="C24" s="6">
        <v>2.21</v>
      </c>
      <c r="D24" s="6">
        <v>3.57</v>
      </c>
      <c r="E24" s="6">
        <v>3.64</v>
      </c>
      <c r="F24" s="6">
        <v>2.5</v>
      </c>
      <c r="G24" s="6">
        <v>3</v>
      </c>
      <c r="H24" s="6">
        <v>3.13</v>
      </c>
      <c r="I24" s="6">
        <v>3</v>
      </c>
      <c r="J24" s="6">
        <v>3.07</v>
      </c>
      <c r="K24" s="6">
        <v>2.93</v>
      </c>
      <c r="L24" s="15">
        <f>AVERAGE(B24:E24)</f>
        <v>3.2125000000000004</v>
      </c>
      <c r="M24" s="6">
        <v>3</v>
      </c>
      <c r="N24" s="15">
        <f t="shared" si="0"/>
        <v>3</v>
      </c>
      <c r="O24" s="15">
        <f t="shared" si="1"/>
        <v>2.8766666666666665</v>
      </c>
      <c r="P24" s="6">
        <v>3.58</v>
      </c>
      <c r="Q24" s="6">
        <v>2.99</v>
      </c>
      <c r="R24" s="6">
        <v>3.17</v>
      </c>
      <c r="S24" s="6">
        <v>2.7</v>
      </c>
      <c r="T24" s="6">
        <v>2.76</v>
      </c>
      <c r="U24" s="6">
        <v>2.72</v>
      </c>
      <c r="V24" s="15">
        <f t="shared" si="2"/>
        <v>3.0009166666666665</v>
      </c>
      <c r="W24" s="15">
        <f>SUMPRODUCT(L24:U24,L2:U2/SUM(Weights))</f>
        <v>3.0772499999999998</v>
      </c>
      <c r="X24" s="15" t="s">
        <v>40</v>
      </c>
      <c r="Z24" s="23">
        <f t="shared" si="3"/>
        <v>0.8316891891891891</v>
      </c>
      <c r="AA24" s="14" t="s">
        <v>42</v>
      </c>
    </row>
    <row r="25" spans="1:27" x14ac:dyDescent="0.25">
      <c r="B25" s="6"/>
      <c r="C25" s="6"/>
      <c r="F25" s="6"/>
      <c r="G25" s="6"/>
      <c r="H25" s="6"/>
      <c r="I25" s="6"/>
      <c r="J25" s="6"/>
      <c r="K25" s="6"/>
      <c r="L25" s="15"/>
      <c r="M25" s="6"/>
      <c r="N25" s="15"/>
      <c r="O25" s="15"/>
      <c r="P25" s="6"/>
      <c r="Q25" s="6"/>
      <c r="R25" s="6"/>
      <c r="S25" s="6"/>
      <c r="T25" s="6"/>
      <c r="U25" s="6"/>
      <c r="V25" s="15"/>
      <c r="X25" s="15"/>
      <c r="Z25" s="14"/>
      <c r="AA25" s="14"/>
    </row>
    <row r="26" spans="1:27" x14ac:dyDescent="0.25">
      <c r="L26" s="15"/>
      <c r="N26" s="15"/>
      <c r="O26" s="15"/>
      <c r="U26" s="15"/>
      <c r="V26" s="15"/>
      <c r="X26" s="15"/>
      <c r="Z26" s="14"/>
      <c r="AA26" s="14"/>
    </row>
    <row r="27" spans="1:27" x14ac:dyDescent="0.25">
      <c r="L27" s="15"/>
      <c r="N27" s="15"/>
      <c r="O27" s="15"/>
      <c r="V27" s="15"/>
      <c r="X27" s="15"/>
      <c r="Z27" s="14"/>
      <c r="AA27" s="14"/>
    </row>
    <row r="28" spans="1:27" x14ac:dyDescent="0.25">
      <c r="L28" s="15"/>
      <c r="W28" s="21"/>
      <c r="X28" t="s">
        <v>100</v>
      </c>
      <c r="Z28" s="13" t="s">
        <v>101</v>
      </c>
    </row>
    <row r="29" spans="1:27" x14ac:dyDescent="0.25">
      <c r="L29" s="15"/>
      <c r="W29" s="21"/>
      <c r="X29" t="s">
        <v>97</v>
      </c>
      <c r="Z29" s="13" t="s">
        <v>98</v>
      </c>
    </row>
    <row r="30" spans="1:27" x14ac:dyDescent="0.25">
      <c r="W30" s="21"/>
      <c r="Z30" s="13" t="s">
        <v>99</v>
      </c>
    </row>
    <row r="31" spans="1:27" x14ac:dyDescent="0.25">
      <c r="X31" s="2" t="s">
        <v>88</v>
      </c>
      <c r="Z31" s="13" t="s">
        <v>91</v>
      </c>
      <c r="AA31" s="13" t="s">
        <v>103</v>
      </c>
    </row>
    <row r="32" spans="1:27" x14ac:dyDescent="0.25">
      <c r="X32" s="2" t="s">
        <v>89</v>
      </c>
      <c r="Z32" s="13" t="s">
        <v>92</v>
      </c>
      <c r="AA32" s="13" t="s">
        <v>104</v>
      </c>
    </row>
    <row r="33" spans="1:27" s="13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15"/>
      <c r="X33" s="2" t="s">
        <v>90</v>
      </c>
      <c r="Y33" s="2"/>
      <c r="Z33" s="13" t="s">
        <v>93</v>
      </c>
      <c r="AA33" s="13" t="s">
        <v>105</v>
      </c>
    </row>
    <row r="34" spans="1:27" s="13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15"/>
      <c r="X34" s="2" t="s">
        <v>102</v>
      </c>
      <c r="Y34" s="2"/>
      <c r="Z34" s="13" t="s">
        <v>94</v>
      </c>
      <c r="AA34" s="13" t="s">
        <v>106</v>
      </c>
    </row>
    <row r="35" spans="1:27" s="13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15"/>
      <c r="X35" s="2" t="s">
        <v>46</v>
      </c>
      <c r="Y35" s="2"/>
      <c r="Z35" s="13" t="s">
        <v>46</v>
      </c>
    </row>
    <row r="36" spans="1:27" s="13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15"/>
      <c r="X36" s="2" t="s">
        <v>96</v>
      </c>
      <c r="Y36" s="2"/>
      <c r="Z36" s="13" t="s">
        <v>95</v>
      </c>
    </row>
    <row r="37" spans="1:27" s="13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15"/>
      <c r="X37"/>
      <c r="Y37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ACA1FCA7F5B43A31DF988254040D9" ma:contentTypeVersion="13" ma:contentTypeDescription="Create a new document." ma:contentTypeScope="" ma:versionID="d273dd47953a34182edcf9a9f3604e96">
  <xsd:schema xmlns:xsd="http://www.w3.org/2001/XMLSchema" xmlns:xs="http://www.w3.org/2001/XMLSchema" xmlns:p="http://schemas.microsoft.com/office/2006/metadata/properties" xmlns:ns3="0c6a1f5b-7c2f-4742-a701-2d8978d62855" xmlns:ns4="2afa216d-627b-4cfd-99e8-b963c9b15478" targetNamespace="http://schemas.microsoft.com/office/2006/metadata/properties" ma:root="true" ma:fieldsID="aa417163975e49bef1adbfc40ca0948b" ns3:_="" ns4:_="">
    <xsd:import namespace="0c6a1f5b-7c2f-4742-a701-2d8978d62855"/>
    <xsd:import namespace="2afa216d-627b-4cfd-99e8-b963c9b15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a1f5b-7c2f-4742-a701-2d8978d62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a216d-627b-4cfd-99e8-b963c9b15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F631BB-4D80-426F-986C-E034864CD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6a1f5b-7c2f-4742-a701-2d8978d62855"/>
    <ds:schemaRef ds:uri="2afa216d-627b-4cfd-99e8-b963c9b15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3F82D-16D7-4287-BD4D-AEB1212FC3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21CBF-1DE0-4F10-96D8-53DF5F194FFB}">
  <ds:schemaRefs>
    <ds:schemaRef ds:uri="2afa216d-627b-4cfd-99e8-b963c9b1547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c6a1f5b-7c2f-4742-a701-2d8978d62855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c37a091-b9a6-47e5-98d0-903d4a419203}" enabled="0" method="" siteId="{ec37a091-b9a6-47e5-98d0-903d4a41920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Sp 18</vt:lpstr>
      <vt:lpstr> Sp 18 B</vt:lpstr>
      <vt:lpstr>Sp 18 C</vt:lpstr>
      <vt:lpstr>Fall 19</vt:lpstr>
      <vt:lpstr>Fall 19 B</vt:lpstr>
      <vt:lpstr>Spring 20</vt:lpstr>
      <vt:lpstr>Fall 20</vt:lpstr>
      <vt:lpstr>Spring 21 (2)</vt:lpstr>
      <vt:lpstr>Fall 21</vt:lpstr>
      <vt:lpstr>Spring 22</vt:lpstr>
      <vt:lpstr>Fall 22</vt:lpstr>
      <vt:lpstr>Spring 23</vt:lpstr>
      <vt:lpstr>Fall 23</vt:lpstr>
      <vt:lpstr>Spring 24</vt:lpstr>
      <vt:lpstr>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Lund</dc:creator>
  <cp:lastModifiedBy>Braunagel, Jerolyn</cp:lastModifiedBy>
  <dcterms:created xsi:type="dcterms:W3CDTF">2018-05-07T16:15:11Z</dcterms:created>
  <dcterms:modified xsi:type="dcterms:W3CDTF">2025-04-23T19:25:11Z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0x01010032CACA1FCA7F5B43A31DF988254040D9</vt:lpwstr>
  </property>
</Properties>
</file>